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901" activeTab="1"/>
  </bookViews>
  <sheets>
    <sheet name="TT" sheetId="1" r:id="rId1"/>
    <sheet name="Viec 03T-2017 Chinh thuc" sheetId="2" r:id="rId2"/>
    <sheet name="Tien 03T-2017 Chinh thuc" sheetId="3" r:id="rId3"/>
    <sheet name="Viec 10-2015" sheetId="4" state="hidden" r:id="rId4"/>
    <sheet name="Tien 10-2015" sheetId="5" state="hidden" r:id="rId5"/>
    <sheet name="11" sheetId="6" r:id="rId6"/>
    <sheet name="12" sheetId="7" r:id="rId7"/>
    <sheet name="19" sheetId="8" r:id="rId8"/>
    <sheet name="Khang nghi 17" sheetId="9" state="hidden" r:id="rId9"/>
    <sheet name="BC chat luong CB mau 14" sheetId="10" state="hidden" r:id="rId10"/>
    <sheet name="Co cau bien che mau 13" sheetId="11" state="hidden" r:id="rId11"/>
    <sheet name="sua  mau an tuyen khong ro 9" sheetId="12" state="hidden" r:id="rId12"/>
    <sheet name="01" sheetId="13" r:id="rId13"/>
    <sheet name="02" sheetId="14" r:id="rId14"/>
    <sheet name="03" sheetId="15" r:id="rId15"/>
    <sheet name="04" sheetId="16" r:id="rId16"/>
    <sheet name="05 " sheetId="17" r:id="rId17"/>
  </sheets>
  <externalReferences>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'[2]Nguyen_nhan'!$B$3:$B$16</definedName>
    <definedName name="_xlnm.Print_Area" localSheetId="12">'01'!$A$1:$N$37</definedName>
    <definedName name="_xlnm.Print_Area" localSheetId="13">'02'!$A$1:$O$38</definedName>
    <definedName name="_xlnm.Print_Area" localSheetId="14">'03'!$A$1:$N$37</definedName>
    <definedName name="_xlnm.Print_Area" localSheetId="15">'04'!$A$1:$O$37</definedName>
    <definedName name="_xlnm.Print_Area" localSheetId="5">'11'!$A$1:$U$89</definedName>
    <definedName name="_xlnm.Print_Area" localSheetId="6">'12'!$A$1:$U$88</definedName>
    <definedName name="_xlnm.Print_Area" localSheetId="7">'19'!$A$1:$J$85</definedName>
    <definedName name="_xlnm.Print_Area" localSheetId="2">'Tien 03T-2017 Chinh thuc'!$A$1:$U$85</definedName>
    <definedName name="_xlnm.Print_Area" localSheetId="4">'Tien 10-2015'!$A$1:$U$88</definedName>
    <definedName name="_xlnm.Print_Area" localSheetId="1">'Viec 03T-2017 Chinh thuc'!$A$1:$T$85</definedName>
    <definedName name="_xlnm.Print_Area" localSheetId="3">'Viec 10-2015'!$A$1:$V$89</definedName>
    <definedName name="_xlnm.Print_Titles" localSheetId="5">'11'!$8:$14</definedName>
    <definedName name="_xlnm.Print_Titles" localSheetId="6">'12'!$8:$14</definedName>
    <definedName name="_xlnm.Print_Titles" localSheetId="7">'19'!$7:$11</definedName>
    <definedName name="_xlnm.Print_Titles" localSheetId="2">'Tien 03T-2017 Chinh thuc'!$7:$12</definedName>
    <definedName name="_xlnm.Print_Titles" localSheetId="4">'Tien 10-2015'!$6:$12</definedName>
    <definedName name="_xlnm.Print_Titles" localSheetId="1">'Viec 03T-2017 Chinh thuc'!$7:$12</definedName>
    <definedName name="_xlnm.Print_Titles" localSheetId="3">'Viec 10-2015'!$8:$14</definedName>
    <definedName name="TCTD">#REF!</definedName>
  </definedNames>
  <calcPr fullCalcOnLoad="1"/>
</workbook>
</file>

<file path=xl/comments5.xml><?xml version="1.0" encoding="utf-8"?>
<comments xmlns="http://schemas.openxmlformats.org/spreadsheetml/2006/main">
  <authors>
    <author>Office</author>
  </authors>
  <commentList>
    <comment ref="C62" authorId="0">
      <text>
        <r>
          <rPr>
            <b/>
            <sz val="8"/>
            <rFont val="Tahoma"/>
            <family val="2"/>
          </rPr>
          <t>Office:</t>
        </r>
        <r>
          <rPr>
            <sz val="8"/>
            <rFont val="Tahoma"/>
            <family val="2"/>
          </rPr>
          <t xml:space="preserve">
 Ghi chú:
Do quá trình nhập liệu sai sót nên Phòng nghiệp vụ thuộc Cục THADS tỉnh Tây Ninh đã thay đổi số liệu danh sách tiền, việc chuyển kỳ sau năm 2013 có thay đổi do vậy báo cáo thống kê tháng 02/2013 có thay đổi số chuyển kỳ sau (về giá trị, về việc không thay đổi).
Cục THADS tỉnh Tây Ninh sẽ có báo cáo giải trình số liệu gửi về Tổng cục sớm nhất để báo cáo về Trung tâm dữ liệu, thông tin và thống kê điều chỉnh.</t>
        </r>
      </text>
    </comment>
  </commentList>
</comments>
</file>

<file path=xl/sharedStrings.xml><?xml version="1.0" encoding="utf-8"?>
<sst xmlns="http://schemas.openxmlformats.org/spreadsheetml/2006/main" count="2024" uniqueCount="518">
  <si>
    <t>I</t>
  </si>
  <si>
    <t>II</t>
  </si>
  <si>
    <t xml:space="preserve">Tổng số
</t>
  </si>
  <si>
    <t>………………………………….</t>
  </si>
  <si>
    <t>Số việc</t>
  </si>
  <si>
    <t xml:space="preserve"> </t>
  </si>
  <si>
    <t>A</t>
  </si>
  <si>
    <t>Chia ra:</t>
  </si>
  <si>
    <t>Đơn vị tính: Việc</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</si>
  <si>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</si>
  <si>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</si>
  <si>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</si>
  <si>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</si>
  <si>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</si>
  <si>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</si>
  <si>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</si>
  <si>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</si>
  <si>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Tổng số</t>
  </si>
  <si>
    <t>Tổng số</t>
  </si>
  <si>
    <t>Tổng số</t>
  </si>
  <si>
    <t xml:space="preserve">    NGƯỜI LẬP BIỂU</t>
  </si>
  <si>
    <t xml:space="preserve">         CỤC TRƯỞNG (CHI CỤC TRƯỞNG)</t>
  </si>
  <si>
    <t>Ghi chú:</t>
  </si>
  <si>
    <t xml:space="preserve">Ghi chú: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</si>
  <si>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</si>
  <si>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</si>
  <si>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</si>
  <si>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</si>
  <si>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</si>
  <si>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</si>
  <si>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</si>
  <si>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</si>
  <si>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</si>
  <si>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</si>
  <si>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</si>
  <si>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</si>
  <si>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</si>
  <si>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</si>
  <si>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</si>
  <si>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</si>
  <si>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</si>
  <si>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</si>
  <si>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</si>
  <si>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</si>
  <si>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</si>
  <si>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</si>
  <si>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</si>
  <si>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</si>
  <si>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</si>
  <si>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</si>
  <si>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</si>
  <si>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</si>
  <si>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t>
  </si>
  <si>
    <t>11</t>
  </si>
  <si>
    <t>12</t>
  </si>
  <si>
    <t>13</t>
  </si>
  <si>
    <t>14</t>
  </si>
  <si>
    <t>ngày 03 tháng 01 năm 2013</t>
  </si>
  <si>
    <t>STT</t>
  </si>
  <si>
    <t>15</t>
  </si>
  <si>
    <t>16</t>
  </si>
  <si>
    <t>17</t>
  </si>
  <si>
    <t>18</t>
  </si>
  <si>
    <t>19</t>
  </si>
  <si>
    <t>20</t>
  </si>
  <si>
    <t>21</t>
  </si>
  <si>
    <t>22</t>
  </si>
  <si>
    <t>23</t>
  </si>
  <si>
    <t>24</t>
  </si>
  <si>
    <t>25</t>
  </si>
  <si>
    <t>26</t>
  </si>
  <si>
    <t>27</t>
  </si>
  <si>
    <t>28</t>
  </si>
  <si>
    <t>29</t>
  </si>
  <si>
    <t>30</t>
  </si>
  <si>
    <t>Điện Biên</t>
  </si>
  <si>
    <t>Gia Lai</t>
  </si>
  <si>
    <t>Hà Giang</t>
  </si>
  <si>
    <t>Hà Nam</t>
  </si>
  <si>
    <t>Hà Nội</t>
  </si>
  <si>
    <t>Hải Dương</t>
  </si>
  <si>
    <t>Hải Phòng</t>
  </si>
  <si>
    <t>Hòa Bình</t>
  </si>
  <si>
    <t>Hưng Yên</t>
  </si>
  <si>
    <t>Lai Châu</t>
  </si>
  <si>
    <t>Lạng Sơn</t>
  </si>
  <si>
    <t>Lào Cai</t>
  </si>
  <si>
    <t>Nam Định</t>
  </si>
  <si>
    <t>Ninh Bình</t>
  </si>
  <si>
    <t>Phú Thọ</t>
  </si>
  <si>
    <t>Quảng Ninh</t>
  </si>
  <si>
    <t>Sơn La</t>
  </si>
  <si>
    <t>Thái Bình</t>
  </si>
  <si>
    <t>Thái Nguyên</t>
  </si>
  <si>
    <t>Thanh Hóa</t>
  </si>
  <si>
    <t>Tuyên Quang</t>
  </si>
  <si>
    <t>Vĩnh Phúc</t>
  </si>
  <si>
    <t>Yên Bái</t>
  </si>
  <si>
    <t xml:space="preserve"> Ngày nhận báo cáo:………………...…</t>
  </si>
  <si>
    <t>Đơn vị tính: Việc,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</si>
  <si>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</si>
  <si>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</si>
  <si>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</si>
  <si>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</si>
  <si>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</si>
  <si>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</si>
  <si>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</si>
  <si>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</si>
  <si>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</si>
  <si>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</si>
  <si>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</si>
  <si>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Chia ra;</t>
  </si>
  <si>
    <t>Số năm trước chuyển sang</t>
  </si>
  <si>
    <t>Số mới nhận</t>
  </si>
  <si>
    <t xml:space="preserve">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</si>
  <si>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</si>
  <si>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</si>
  <si>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</si>
  <si>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</si>
  <si>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 xml:space="preserve">            A</t>
  </si>
  <si>
    <t>………….., ngày……tháng …. năm  ……</t>
  </si>
  <si>
    <t>( ký, họ tên)</t>
  </si>
  <si>
    <t>( ký, họ tên, đóng dấu)</t>
  </si>
  <si>
    <t>Ghi chú:</t>
  </si>
  <si>
    <t>Đơn vị gửi báo cáo………………</t>
  </si>
  <si>
    <t>Đơn vị nhận báo cáo………….…..</t>
  </si>
  <si>
    <t>Đơn vị tính: việc và đơn</t>
  </si>
  <si>
    <t xml:space="preserve">Tổng số đơn tiếp nhận (Đơn)
</t>
  </si>
  <si>
    <t>Số việc tiếp nhận( Việc)</t>
  </si>
  <si>
    <t xml:space="preserve">Kết quả giải quyết số việc thuộc thẩm quyền (Viêc) </t>
  </si>
  <si>
    <t xml:space="preserve">Tổng số </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</si>
  <si>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</si>
  <si>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</si>
  <si>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</si>
  <si>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</si>
  <si>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</si>
  <si>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</si>
  <si>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</si>
  <si>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</si>
  <si>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</si>
  <si>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</si>
  <si>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</si>
  <si>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</si>
  <si>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</si>
  <si>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</si>
  <si>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</si>
  <si>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</si>
  <si>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Biểu số: 13/TK-THA</t>
  </si>
  <si>
    <t>KẾT QUẢ THỰC HIỆN CHỈ TIÊU BIÊN CHẾ VÀ CƠ CẤU
CÔNG CHỨC CỦA CƠ QUAN THI HÀNH ÁN DÂN SỰ</t>
  </si>
  <si>
    <t>Ban hành kèm theo TT số: 01/2013/TT-BTP</t>
  </si>
  <si>
    <t xml:space="preserve">        …………tháng/năm .……………</t>
  </si>
  <si>
    <t>………...………………………….</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</si>
  <si>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</si>
  <si>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</si>
  <si>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</si>
  <si>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</si>
  <si>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</si>
  <si>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</si>
  <si>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</si>
  <si>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</si>
  <si>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</si>
  <si>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</si>
  <si>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</si>
  <si>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</si>
  <si>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</si>
  <si>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</si>
  <si>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 xml:space="preserve">Sơ cấp
</t>
  </si>
  <si>
    <t>TTr VCC</t>
  </si>
  <si>
    <t>TTrVC</t>
  </si>
  <si>
    <t xml:space="preserve">TTr viên </t>
  </si>
  <si>
    <t>Thư ký</t>
  </si>
  <si>
    <t>CV CC</t>
  </si>
  <si>
    <t>CVC</t>
  </si>
  <si>
    <t xml:space="preserve">CV
</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</si>
  <si>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</si>
  <si>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</si>
  <si>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</si>
  <si>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</si>
  <si>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</si>
  <si>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</si>
  <si>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</si>
  <si>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</si>
  <si>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Đơn vị gửi báo cáo……......…………</t>
  </si>
  <si>
    <t>CỦA CƠ QUAN THI HÀNH ÁN DÂN SỰ</t>
  </si>
  <si>
    <t>…………………….…………………</t>
  </si>
  <si>
    <t>…………tháng/năm ……………</t>
  </si>
  <si>
    <t>Đơn vị nhận báo cáo…....……….…..</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</si>
  <si>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</si>
  <si>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</si>
  <si>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</si>
  <si>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</si>
  <si>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</si>
  <si>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</si>
  <si>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</si>
  <si>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</si>
  <si>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</si>
  <si>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</si>
  <si>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</si>
  <si>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</si>
  <si>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</si>
  <si>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</si>
  <si>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CC</t>
  </si>
  <si>
    <t>CV</t>
  </si>
  <si>
    <t>TC</t>
  </si>
  <si>
    <t>SC</t>
  </si>
  <si>
    <t>Tổng cộng</t>
  </si>
  <si>
    <t xml:space="preserve"> ……………., ngày…… tháng….... năm ………</t>
  </si>
  <si>
    <t xml:space="preserve">- Biểu mẫu này dùng cho Cục Thi hành án dân sự; </t>
  </si>
  <si>
    <t>- Cột 1= cột 2+cột 3+cột 4+cột 5+ cột 6+ cột 7 +cột 8.</t>
  </si>
  <si>
    <t>- Biểu mẫu này dùng cho Chi cục Thi hành án dân sự và Cục Thi hành án dân sự;</t>
  </si>
  <si>
    <t xml:space="preserve">- Đối với Chi cục thi hành án dân sự chỉ thống kê số chung của Chi cục; </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</si>
  <si>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</si>
  <si>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</si>
  <si>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</si>
  <si>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</si>
  <si>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</si>
  <si>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</si>
  <si>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Chấp nhận toàn bộ</t>
  </si>
  <si>
    <t>Chấp nhận một phần</t>
  </si>
  <si>
    <t>Không chấp nhận</t>
  </si>
  <si>
    <t>Số  tiền</t>
  </si>
  <si>
    <t xml:space="preserve">Chấp nhận một phần </t>
  </si>
  <si>
    <t xml:space="preserve">Không chấp nhận </t>
  </si>
  <si>
    <t>………..…, ngày ….. tháng…. năm ……...</t>
  </si>
  <si>
    <t xml:space="preserve">                                                              ……………., ngày…… tháng….... năm ………</t>
  </si>
  <si>
    <t xml:space="preserve">   CỤC TRƯỞNG (CHI CỤC TRƯỞNG)</t>
  </si>
  <si>
    <t>-Cột 1= cột 3+cột 11; cột 2= cột 4+cột 12.</t>
  </si>
  <si>
    <t>Kết quả giải quyết</t>
  </si>
  <si>
    <t>Số việc phải đôn đốc thi hành án hành chính đã nhận</t>
  </si>
  <si>
    <t>Kết quả đôn đốc thi hành án hành chính</t>
  </si>
  <si>
    <t xml:space="preserve">Số việc đã có văn bản đôn đốc </t>
  </si>
  <si>
    <t>Số việc chưa có văn bản đôn đốc</t>
  </si>
  <si>
    <t>Số việc năm trước chuyển sang</t>
  </si>
  <si>
    <t>Số việc mới thụ lý</t>
  </si>
  <si>
    <t>Số việc thi hành xong</t>
  </si>
  <si>
    <t>Số việc chưa thi hành xong</t>
  </si>
  <si>
    <t>Tổng Số</t>
  </si>
  <si>
    <t>Tổng số đơn tiếp nhận (Đơn)</t>
  </si>
  <si>
    <t>Số mới nhận</t>
  </si>
  <si>
    <t>=G14+H14=I14+L14</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</si>
  <si>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</si>
  <si>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</si>
  <si>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</si>
  <si>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</si>
  <si>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</si>
  <si>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</si>
  <si>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</si>
  <si>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</si>
  <si>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</si>
  <si>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</si>
  <si>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</si>
  <si>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</si>
  <si>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</si>
  <si>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</si>
  <si>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</si>
  <si>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</si>
  <si>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</si>
  <si>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</si>
  <si>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</si>
  <si>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</si>
  <si>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</si>
  <si>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</si>
  <si>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</si>
  <si>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</si>
  <si>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</si>
  <si>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</si>
  <si>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</si>
  <si>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</si>
  <si>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</si>
  <si>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</si>
  <si>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</si>
  <si>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</si>
  <si>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</si>
  <si>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Bình Dương</t>
  </si>
  <si>
    <t>Hậu Giang</t>
  </si>
  <si>
    <t>An Giang</t>
  </si>
  <si>
    <t>Bạc Liêu</t>
  </si>
  <si>
    <t>Bình Phước</t>
  </si>
  <si>
    <t>Cà Mau</t>
  </si>
  <si>
    <t>Đà Nẵng</t>
  </si>
  <si>
    <t>Long An</t>
  </si>
  <si>
    <t>Ninh Thuận</t>
  </si>
  <si>
    <t>Kiên Giang</t>
  </si>
  <si>
    <t>Đồng Nai</t>
  </si>
  <si>
    <t>Bến Tre</t>
  </si>
  <si>
    <t>Đồng Tháp</t>
  </si>
  <si>
    <t>Lâm Đồng</t>
  </si>
  <si>
    <t>Sóc Trăng</t>
  </si>
  <si>
    <t>Tiền Giang</t>
  </si>
  <si>
    <t>Trà Vinh</t>
  </si>
  <si>
    <t>Vĩnh Long</t>
  </si>
  <si>
    <t>Cần Thơ</t>
  </si>
  <si>
    <t>Hà Tĩnh</t>
  </si>
  <si>
    <t>Nghệ An</t>
  </si>
  <si>
    <t>Quảng Bình</t>
  </si>
  <si>
    <t>Quảng Trị</t>
  </si>
  <si>
    <t>Quảng Ngãi</t>
  </si>
  <si>
    <t>Phú Yên</t>
  </si>
  <si>
    <t>Bình Định</t>
  </si>
  <si>
    <t>Kon Tum</t>
  </si>
  <si>
    <t>Tây Ninh</t>
  </si>
  <si>
    <t>Quảng Nam</t>
  </si>
  <si>
    <t>BR-V Tàu</t>
  </si>
  <si>
    <t>Hồ Chí Minh</t>
  </si>
  <si>
    <t>Khánh Hoà</t>
  </si>
  <si>
    <t>TT Huế</t>
  </si>
  <si>
    <t>Bắc Giang</t>
  </si>
  <si>
    <t>Bắc Kạn</t>
  </si>
  <si>
    <t>Bắc Ninh</t>
  </si>
  <si>
    <t>Bình Thuận</t>
  </si>
  <si>
    <t>Cao Bằng</t>
  </si>
  <si>
    <t>Đắk Lắc</t>
  </si>
  <si>
    <t>Đắk Nông</t>
  </si>
  <si>
    <t>0</t>
  </si>
  <si>
    <t>Đơn vị tính: việc</t>
  </si>
  <si>
    <t>Tổng số việc thụ lý</t>
  </si>
  <si>
    <t>Kết quả giải quyết</t>
  </si>
  <si>
    <t xml:space="preserve">
Số việc chuyển
kỳ sau</t>
  </si>
  <si>
    <t>Tỷ lệ thi hành xong/ có điều kiện 
( %)</t>
  </si>
  <si>
    <t>Tỉ lệ có điều kiện/ Tổng số thụ lý (%)</t>
  </si>
  <si>
    <t>Tính theo năm 2012</t>
  </si>
  <si>
    <t xml:space="preserve">Tổng số
</t>
  </si>
  <si>
    <t>Số việc có điều kiện giải quyết</t>
  </si>
  <si>
    <t>Số việc chưa có điều
 kiện giải quyết</t>
  </si>
  <si>
    <t>Tống số</t>
  </si>
  <si>
    <t>Số 
năm trước
chuyển sang</t>
  </si>
  <si>
    <t xml:space="preserve">Số mới
thụ lý
</t>
  </si>
  <si>
    <t>Số giải quyết xong</t>
  </si>
  <si>
    <t>Số đã giải quyết xong</t>
  </si>
  <si>
    <t>Số đang giải quyết</t>
  </si>
  <si>
    <t>Số
 việc hoãn
thi hành án</t>
  </si>
  <si>
    <t>Số việc tạm đình chỉ thi hành án</t>
  </si>
  <si>
    <t>Số việc lý do khác</t>
  </si>
  <si>
    <t>Tổng số phải thi hành</t>
  </si>
  <si>
    <t>Số có ĐK</t>
  </si>
  <si>
    <t>Số thi hành xong</t>
  </si>
  <si>
    <t>Tỷ lệ có DDK/TS phải thi hành</t>
  </si>
  <si>
    <t>Tỷ lệ thi hành xong/cóDDK</t>
  </si>
  <si>
    <t>Số việc
ủy thác thi hành án</t>
  </si>
  <si>
    <t>Số việc
thi hành
xong</t>
  </si>
  <si>
    <t>Số việc đình chỉ
thi hành án</t>
  </si>
  <si>
    <t>Số việc trả đơn
yêu cầu thi hành án</t>
  </si>
  <si>
    <t xml:space="preserve">
Số việc miễn thi hành án</t>
  </si>
  <si>
    <t>Tổng số đang giải quyết</t>
  </si>
  <si>
    <t>Số việc thi hành 
dở dang</t>
  </si>
  <si>
    <t>Số việc chưa thi hành</t>
  </si>
  <si>
    <t>Đơn vị tính: 1.000 đồng</t>
  </si>
  <si>
    <t xml:space="preserve">
STT</t>
  </si>
  <si>
    <t>Tổng số tiền thụ lý</t>
  </si>
  <si>
    <t>Tính theo cách của năm 2012</t>
  </si>
  <si>
    <t>Số có điều kiện</t>
  </si>
  <si>
    <t>Số chưa có điều kiện</t>
  </si>
  <si>
    <t>Số chuyển kỳ sau</t>
  </si>
  <si>
    <t>Thi hành
xong/có ĐK</t>
  </si>
  <si>
    <t>Tỉ lệ có ĐK/ Tổng số thụ lý</t>
  </si>
  <si>
    <t>Tỷ lệ xong/Có ĐK</t>
  </si>
  <si>
    <t>Tỷ lệ có ĐK/Tổng số phải thi hành</t>
  </si>
  <si>
    <t>Năm 
trước chuyển sang</t>
  </si>
  <si>
    <t>Thụ lý mới</t>
  </si>
  <si>
    <t>Tổng số xong</t>
  </si>
  <si>
    <t>Đã giải quyết xong</t>
  </si>
  <si>
    <t>Số thi hành dở dang</t>
  </si>
  <si>
    <t>Chưa thi hành</t>
  </si>
  <si>
    <t>Hoãn</t>
  </si>
  <si>
    <t>Tạm đình chỉ</t>
  </si>
  <si>
    <t>Lý do khác</t>
  </si>
  <si>
    <t>Ủy thác</t>
  </si>
  <si>
    <t>Thi hành xong</t>
  </si>
  <si>
    <t>Đình chi</t>
  </si>
  <si>
    <t>Trả đơn</t>
  </si>
  <si>
    <t>Miễn, giảm</t>
  </si>
  <si>
    <t>Chia theo thời điểm thụ lý</t>
  </si>
  <si>
    <t>Người lập biểu</t>
  </si>
  <si>
    <t>Đinh Nam Hải</t>
  </si>
  <si>
    <t>THA Dân sự</t>
  </si>
  <si>
    <t>THA dân sự</t>
  </si>
  <si>
    <t>Tên chỉ tiêu</t>
  </si>
  <si>
    <t xml:space="preserve">                    A</t>
  </si>
  <si>
    <t>III</t>
  </si>
  <si>
    <t xml:space="preserve"> Đơn vị tính: Việc</t>
  </si>
  <si>
    <t>KẾT QUẢ THI HÀNH ÁN DÂN SỰ TÍNH BẰNG TIỀN</t>
  </si>
  <si>
    <t xml:space="preserve">      Đơn vị tính: 1.000  đồng</t>
  </si>
  <si>
    <t xml:space="preserve">Tên chỉ tiêu
</t>
  </si>
  <si>
    <t>TỔNG CỤC THI HÀNH ÁN DÂN SỰ</t>
  </si>
  <si>
    <t>TRUNG TÂM THỐNG KÊ, QUẢN LÝ DỮ LIỆU VÀ ỨNG DỤNG CÔNG NGHỆ THÔNG TIN</t>
  </si>
  <si>
    <t>TRUNG TÂM THỐNG KÊ, QUẢN LÝ DỮ LIỆU VÀ
ỨNG DỤNG CÔNG NGHỆ THÔNG TIN</t>
  </si>
  <si>
    <t>TRUNG TÂM THỐNG KÊ, QUẢN LÝ DỮ LIỆU VÀ
 ỨNG DỤNG CÔNG NGHỆ THÔNG TIN</t>
  </si>
  <si>
    <t>Q.GIÁM ĐỐC</t>
  </si>
  <si>
    <t>Lê Anh Tuấn</t>
  </si>
  <si>
    <r>
      <t xml:space="preserve">PHỤ LỤC I
THỐNG KÊ KẾT QUẢ THI HÀNH VỀ VIỆC 10 THÁNG NĂM 2015
</t>
    </r>
    <r>
      <rPr>
        <i/>
        <sz val="14"/>
        <rFont val="Times New Roman"/>
        <family val="1"/>
      </rPr>
      <t>(Ban hành kèm theo Báo cáo số          /BC-TKDLCT của Trung tâm Thống kê, Quản lý dữ liệu và Ứng dụng CNTT về THADS)</t>
    </r>
  </si>
  <si>
    <t>Hà Nội, ngày     tháng      năm 2015</t>
  </si>
  <si>
    <r>
      <t xml:space="preserve">PHỤ LỤC II
THỐNG KÊ KẾT QUẢ THI HÀNH VỀ GIÁ TRỊ 10 THÁNG NĂM 2015
</t>
    </r>
    <r>
      <rPr>
        <i/>
        <sz val="14"/>
        <rFont val="Times New Roman"/>
        <family val="1"/>
      </rPr>
      <t>(Ban hành kèm theo Báo cáo số          /BC-TKDLCT của Trung tâm Thống kê, Quản lý dữ liệu và Ứng dụng CNTT về THADS)</t>
    </r>
  </si>
  <si>
    <t>Tổng cộng</t>
  </si>
  <si>
    <t>THA quân đội</t>
  </si>
  <si>
    <t>TCTHADS</t>
  </si>
  <si>
    <t xml:space="preserve">Số chưa có điều kiện thi hành </t>
  </si>
  <si>
    <t>THÔNG TIN</t>
  </si>
  <si>
    <t>Kỳ báo cáo</t>
  </si>
  <si>
    <t>Ban hành</t>
  </si>
  <si>
    <t>Chức vụ người ký báo cáo</t>
  </si>
  <si>
    <t>Người ký báo cáo</t>
  </si>
  <si>
    <t>Ngày ký báo cáo</t>
  </si>
  <si>
    <t>PHỤ LỤC VI
KHIẾU NẠI VÀ GIẢI QUYẾT KHIẾU NẠI TRONG THI HÀNH ÁN DÂN SỰ</t>
  </si>
  <si>
    <t>PHỤ LỤC VII
TỐ CÁO VÀ GIẢI QUYẾT TỐ CÁO TRONG THI HÀNH ÁN DÂN SỰ</t>
  </si>
  <si>
    <t>Phụ lục XI
SỐ VIỆC ĐÔN ĐỐC THI HÀNH ÁN HÀNH CHÍNH</t>
  </si>
  <si>
    <t>Ban hành theo TT số: 08/2015/TT-BTP</t>
  </si>
  <si>
    <t>ngày 26 tháng 6 năm 2015</t>
  </si>
  <si>
    <t>Ngày nhận báo cáo:……/….…/………………</t>
  </si>
  <si>
    <t>Chia theo bản án, quyết định:</t>
  </si>
  <si>
    <t>Dân sự</t>
  </si>
  <si>
    <t>Hình sự</t>
  </si>
  <si>
    <t>Hành chính</t>
  </si>
  <si>
    <t>Hôn nhân và gia đình</t>
  </si>
  <si>
    <t>Kinh doanh, thương mại</t>
  </si>
  <si>
    <t>Lao động</t>
  </si>
  <si>
    <t>Phá sản</t>
  </si>
  <si>
    <t>Trọng tài</t>
  </si>
  <si>
    <t>Việc khác</t>
  </si>
  <si>
    <t>Ma tuý</t>
  </si>
  <si>
    <t xml:space="preserve">Khác </t>
  </si>
  <si>
    <t xml:space="preserve"> Tổng số  thụ lý</t>
  </si>
  <si>
    <t>Năm trước chuyển sang</t>
  </si>
  <si>
    <t xml:space="preserve"> Mới thụ lý </t>
  </si>
  <si>
    <t>Ủy thác thi hành án</t>
  </si>
  <si>
    <t>Cục THADS rút lên thi hành</t>
  </si>
  <si>
    <t>IV</t>
  </si>
  <si>
    <t>Có điều kiện thi hành</t>
  </si>
  <si>
    <t>1.1</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</si>
  <si>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</si>
  <si>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</si>
  <si>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</si>
  <si>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</si>
  <si>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</si>
  <si>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</si>
  <si>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</si>
  <si>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</si>
  <si>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</si>
  <si>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</si>
  <si>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</si>
  <si>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</si>
  <si>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</si>
  <si>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V</t>
  </si>
  <si>
    <r>
      <t>Tỷ lệ % =</t>
    </r>
    <r>
      <rPr>
        <sz val="10"/>
        <rFont val="Times New Roman"/>
        <family val="1"/>
      </rPr>
      <t xml:space="preserve"> (Xong+đình chỉ)/Có điều kiện *100%</t>
    </r>
  </si>
  <si>
    <t xml:space="preserve"> KẾT QUẢ THI HÀNH ÁN DÂN SỰ TÍNH BẰNG VIỆC
Chủ  động thi hành án</t>
  </si>
  <si>
    <r>
      <t>Tỷ lệ % =</t>
    </r>
    <r>
      <rPr>
        <sz val="11"/>
        <rFont val="Times New Roman"/>
        <family val="1"/>
      </rPr>
      <t xml:space="preserve"> (Xong+đình chỉ)/Có điều kiện *100%</t>
    </r>
  </si>
  <si>
    <t>Vụ việc cạnh tranh</t>
  </si>
  <si>
    <t xml:space="preserve">
Ma tuý</t>
  </si>
  <si>
    <t xml:space="preserve">
Khác </t>
  </si>
  <si>
    <t>KẾT QUẢ THI HÀNH ÁN DÂN SỰ TÍNH BẲNG VIỆC
Theo đơn yêu cầu thi hành án</t>
  </si>
  <si>
    <t>Chia theo bản án quyết định:</t>
  </si>
  <si>
    <t xml:space="preserve">
Dân sự
</t>
  </si>
  <si>
    <t xml:space="preserve">Dân sự trong hình sự
</t>
  </si>
  <si>
    <t>Dân sự
trong hành chính</t>
  </si>
  <si>
    <t>Kinh doanh và thương mại</t>
  </si>
  <si>
    <t>Giảm thi hành án</t>
  </si>
  <si>
    <t>1.8</t>
  </si>
  <si>
    <t>KẾT QUẢ THI HÀNH ÁN DÂN SỰ TÍNH BẰNG TIỀN
Chủ  động thi hành án</t>
  </si>
  <si>
    <r>
      <t>Tỷ lệ % =</t>
    </r>
    <r>
      <rPr>
        <sz val="11"/>
        <rFont val="Times New Roman"/>
        <family val="1"/>
      </rPr>
      <t xml:space="preserve"> (Xong+đình chỉ + giảm)/Có điều kiện *100%</t>
    </r>
  </si>
  <si>
    <t>KẾT QUẢ THI HÀNH ÁN DÂN SỰ TÍNH BẰNG TIỀN
Theo đơn yêu cầu thi hành án</t>
  </si>
  <si>
    <t>Biểu số: 05/TK-THA</t>
  </si>
  <si>
    <t>Thu cho Ngân sách nhà nước, tổ chức, cá nhân được thi hành án</t>
  </si>
  <si>
    <t>.</t>
  </si>
  <si>
    <t>Chia theo đối tượng được thi hành án</t>
  </si>
  <si>
    <t>TOÀN TỈNH</t>
  </si>
  <si>
    <t>Thu cho Ngân sách nhà nước</t>
  </si>
  <si>
    <t xml:space="preserve"> Thu cho tổ chức cơ quan, tổ chức </t>
  </si>
  <si>
    <t>Thu cho cá nhân</t>
  </si>
  <si>
    <t>Án phí</t>
  </si>
  <si>
    <t>Lệ phí</t>
  </si>
  <si>
    <t>Phạt</t>
  </si>
  <si>
    <t>Tịch thu</t>
  </si>
  <si>
    <t>Truy thu</t>
  </si>
  <si>
    <t>Thu khác</t>
  </si>
  <si>
    <t>KIỂM TRA</t>
  </si>
  <si>
    <t>B 3+B4</t>
  </si>
  <si>
    <t>CHÊNH  B3 + B4 và B 5</t>
  </si>
  <si>
    <t>B 7</t>
  </si>
  <si>
    <t>CHÊNH  B5 và B7</t>
  </si>
  <si>
    <r>
      <t>Tỷ lệ % =</t>
    </r>
    <r>
      <rPr>
        <sz val="10"/>
        <rFont val="Times New Roman"/>
        <family val="1"/>
      </rPr>
      <t xml:space="preserve"> (Xong+đình chỉ + giảm)/Có điều kiện *100%</t>
    </r>
  </si>
  <si>
    <t>kiểm tra 1</t>
  </si>
  <si>
    <t>kiểm tra 2</t>
  </si>
  <si>
    <t>NGƯỜI LẬP BIỂU</t>
  </si>
  <si>
    <t>NGHIỆP VỤ</t>
  </si>
  <si>
    <t>……tháng/năm ……..</t>
  </si>
  <si>
    <t>Hòa Bình, ngày 06 tháng 01 năm 2016</t>
  </si>
  <si>
    <t>CHI CỤC TRƯỞNG</t>
  </si>
  <si>
    <t>LƯƠNG SƠN</t>
  </si>
  <si>
    <t>KỲ SƠN</t>
  </si>
  <si>
    <t>03 tháng/năm 2016</t>
  </si>
  <si>
    <t>THÀNH PHỐ</t>
  </si>
  <si>
    <t>ĐÀ BẮC</t>
  </si>
  <si>
    <t>TÂN LẠC</t>
  </si>
  <si>
    <t>LẠC SƠN</t>
  </si>
  <si>
    <t>YÊN THỦY</t>
  </si>
  <si>
    <t>MAI CHÂU</t>
  </si>
  <si>
    <t>KIM BÔI</t>
  </si>
  <si>
    <t>LẠC THỦY</t>
  </si>
  <si>
    <t>CAO PHONG</t>
  </si>
  <si>
    <t>KẾT QUẢ THI HÀNH ÁN DÂN SỰ TÍNH BẰNG TIỀN
Theo tổ chức, cá nhân được thi hành án</t>
  </si>
  <si>
    <t>Cục Thi hành án dân sự rút lên thi hành</t>
  </si>
  <si>
    <t>Số việc chuyển
kỳ sau</t>
  </si>
  <si>
    <t>Tỷ lệ thi hành xong / có điều kiện</t>
  </si>
  <si>
    <t>Số có điều kiện thi hành</t>
  </si>
  <si>
    <t>Đang thi hành án</t>
  </si>
  <si>
    <t>Tạm dừng để GQKN</t>
  </si>
  <si>
    <t xml:space="preserve">PHỤ LỤC I
THỐNG KÊ KẾT QUẢ THI HÀNH VỀ VIỆC </t>
  </si>
  <si>
    <t>PHỤ LỤC II
THỐNG KÊ KẾT QUẢ THI HÀNH VỀ TIỀN</t>
  </si>
  <si>
    <t>Số văn bản thông báo kết quả thi hành án nhận được</t>
  </si>
  <si>
    <t>12 tháng/năm 2016</t>
  </si>
  <si>
    <t>TRUNG TÂM THỐNG KÊ, QUẢN LÝ DỮ LIỆU
 VÀ ỨNG DỤNG CÔNG NGHỆ THÔNG TIN</t>
  </si>
  <si>
    <t>03 tháng năm 2017</t>
  </si>
  <si>
    <t>(Ban hành kèm theo Báo cáo số  10 /BC-TKDLCT ngày 10 tháng 01 năm 2017 của Trung tâm Thống kê, Quản lý dữ liệu và Ứng dụng công nghệ thông tin)</t>
  </si>
  <si>
    <t>Hà Nội, ngày 10 tháng 01 năm 2017</t>
  </si>
  <si>
    <t>Tỷ lệ có điều kiện / Tổng số phải thi hành</t>
  </si>
  <si>
    <t>PHÓ GIÁM ĐỐC</t>
  </si>
  <si>
    <t>KT. GIÁM ĐỐC</t>
  </si>
  <si>
    <t>Nguyễn Đình Vĩnh</t>
  </si>
  <si>
    <t>Số có điều kiện chuyển kỳ sau</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</si>
</sst>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_);_(* \(#,##0\);_(* &quot;-&quot;??_);_(@_)"/>
    <numFmt numFmtId="175" formatCode="General_)"/>
    <numFmt numFmtId="176" formatCode="_ * #,##0_ ;_ * \-#,##0_ ;_ * &quot;-&quot;_ ;_ @_ "/>
    <numFmt numFmtId="177" formatCode="_ * #,##0.00_ ;_ * \-#,##0.00_ ;_ * &quot;-&quot;??_ ;_ @_ "/>
    <numFmt numFmtId="178" formatCode="\$#,##0\ ;\(\$#,##0\)"/>
    <numFmt numFmtId="179" formatCode="#,##0_);\-#,##0_)"/>
    <numFmt numFmtId="180" formatCode="0.00_)"/>
    <numFmt numFmtId="181" formatCode="#,##0.00_);\-#,##0.00_)"/>
    <numFmt numFmtId="182" formatCode="#,##0.00\ &quot;F&quot;;[Red]\-#,##0.00\ &quot;F&quot;"/>
    <numFmt numFmtId="183" formatCode="_-* #,##0\ &quot;F&quot;_-;\-* #,##0\ &quot;F&quot;_-;_-* &quot;-&quot;\ &quot;F&quot;_-;_-@_-"/>
    <numFmt numFmtId="184" formatCode="#,##0\ &quot;F&quot;;[Red]\-#,##0\ &quot;F&quot;"/>
    <numFmt numFmtId="185" formatCode="#,##0.00\ &quot;F&quot;;\-#,##0.00\ &quot;F&quot;"/>
    <numFmt numFmtId="186" formatCode="&quot;\&quot;#,##0;[Red]&quot;\&quot;&quot;\&quot;\-#,##0"/>
    <numFmt numFmtId="187" formatCode="&quot;\&quot;#,##0.00;[Red]&quot;\&quot;&quot;\&quot;&quot;\&quot;&quot;\&quot;&quot;\&quot;&quot;\&quot;\-#,##0.00"/>
    <numFmt numFmtId="188" formatCode="&quot;\&quot;#,##0.00;[Red]&quot;\&quot;\-#,##0.00"/>
    <numFmt numFmtId="189" formatCode="&quot;\&quot;#,##0;[Red]&quot;\&quot;\-#,##0"/>
    <numFmt numFmtId="190" formatCode="_-&quot;$&quot;* #,##0_-;\-&quot;$&quot;* #,##0_-;_-&quot;$&quot;* &quot;-&quot;_-;_-@_-"/>
    <numFmt numFmtId="191" formatCode="_-&quot;$&quot;* #,##0.00_-;\-&quot;$&quot;* #,##0.00_-;_-&quot;$&quot;* &quot;-&quot;??_-;_-@_-"/>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0_ ;\-0.00\ "/>
    <numFmt numFmtId="203" formatCode="0.0_ ;\-0.0\ "/>
    <numFmt numFmtId="204" formatCode="0_ ;\-0\ "/>
    <numFmt numFmtId="205" formatCode="[$-42A]dd\ mmmm\ yyyy"/>
    <numFmt numFmtId="206" formatCode="[$-42A]h:mm:ss\ AM/PM"/>
    <numFmt numFmtId="207" formatCode="#,##0.0"/>
  </numFmts>
  <fonts count="12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sz val="13"/>
      <name val=".VnTime"/>
      <family val="2"/>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12"/>
      <name val="Arial"/>
      <family val="2"/>
    </font>
    <font>
      <sz val="9"/>
      <name val="Times New Roman"/>
      <family val="1"/>
    </font>
    <font>
      <sz val="13"/>
      <name val="Arial"/>
      <family val="2"/>
    </font>
    <font>
      <sz val="11"/>
      <name val="Arial"/>
      <family val="2"/>
    </font>
    <font>
      <sz val="10"/>
      <name val="Arial"/>
      <family val="2"/>
    </font>
    <font>
      <b/>
      <sz val="8"/>
      <name val="Times New Roman"/>
      <family val="1"/>
    </font>
    <font>
      <b/>
      <sz val="11"/>
      <name val="Arial"/>
      <family val="2"/>
    </font>
    <font>
      <sz val="11"/>
      <color indexed="8"/>
      <name val="Arial"/>
      <family val="2"/>
    </font>
    <font>
      <sz val="10"/>
      <color indexed="10"/>
      <name val="Times New Roman"/>
      <family val="1"/>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b/>
      <sz val="14"/>
      <name val="Times New Roman"/>
      <family val="1"/>
    </font>
    <font>
      <sz val="6"/>
      <name val="Times New Roman"/>
      <family val="1"/>
    </font>
    <font>
      <b/>
      <sz val="7"/>
      <name val="Times New Roman"/>
      <family val="1"/>
    </font>
    <font>
      <sz val="5.5"/>
      <name val="Times New Roman"/>
      <family val="1"/>
    </font>
    <font>
      <sz val="7"/>
      <name val="Arial"/>
      <family val="2"/>
    </font>
    <font>
      <b/>
      <sz val="8"/>
      <name val="Tahoma"/>
      <family val="2"/>
    </font>
    <font>
      <sz val="8"/>
      <name val="Tahoma"/>
      <family val="2"/>
    </font>
    <font>
      <sz val="10"/>
      <name val=".VnTime"/>
      <family val="2"/>
    </font>
    <font>
      <i/>
      <sz val="14"/>
      <name val="Times New Roman"/>
      <family val="1"/>
    </font>
    <font>
      <b/>
      <sz val="5.5"/>
      <name val="Times New Roman"/>
      <family val="1"/>
    </font>
    <font>
      <sz val="9"/>
      <name val=".VnTime"/>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8"/>
      <name val=".VnTime"/>
      <family val="2"/>
    </font>
    <font>
      <b/>
      <sz val="12"/>
      <name val=".VnTimeH"/>
      <family val="2"/>
    </font>
    <font>
      <sz val="14"/>
      <name val="Times New Roman"/>
      <family val="1"/>
    </font>
    <font>
      <sz val="11"/>
      <color indexed="9"/>
      <name val="Arial"/>
      <family val="2"/>
    </font>
    <font>
      <sz val="11"/>
      <color indexed="20"/>
      <name val="Arial"/>
      <family val="2"/>
    </font>
    <font>
      <b/>
      <sz val="11"/>
      <color indexed="52"/>
      <name val="Arial"/>
      <family val="2"/>
    </font>
    <font>
      <sz val="11"/>
      <color indexed="8"/>
      <name val="Calibri"/>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5" fontId="33" fillId="0" borderId="0">
      <alignment/>
      <protection/>
    </xf>
    <xf numFmtId="0" fontId="28" fillId="0" borderId="0" applyFont="0" applyFill="0" applyBorder="0" applyAlignment="0" applyProtection="0"/>
    <xf numFmtId="0" fontId="28" fillId="0" borderId="0" applyFont="0" applyFill="0" applyBorder="0" applyAlignment="0" applyProtection="0"/>
    <xf numFmtId="0" fontId="34" fillId="0" borderId="0">
      <alignment/>
      <protection/>
    </xf>
    <xf numFmtId="0" fontId="28" fillId="0" borderId="0" applyNumberFormat="0" applyFill="0" applyBorder="0" applyAlignment="0" applyProtection="0"/>
    <xf numFmtId="0" fontId="102"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102"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02"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102"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02"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102"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02" fillId="14"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102" fillId="1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102" fillId="18"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102" fillId="20"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02" fillId="2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102" fillId="22"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103"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103" fillId="2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103" fillId="2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103"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03"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03"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103" fillId="34"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103"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103"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103" fillId="40"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03" fillId="4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03"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176" fontId="36" fillId="0" borderId="0" applyFont="0" applyFill="0" applyBorder="0" applyAlignment="0" applyProtection="0"/>
    <xf numFmtId="0" fontId="35" fillId="0" borderId="0" applyFont="0" applyFill="0" applyBorder="0" applyAlignment="0" applyProtection="0"/>
    <xf numFmtId="177" fontId="36" fillId="0" borderId="0" applyFont="0" applyFill="0" applyBorder="0" applyAlignment="0" applyProtection="0"/>
    <xf numFmtId="0" fontId="35" fillId="0" borderId="0" applyFont="0" applyFill="0" applyBorder="0" applyAlignment="0" applyProtection="0"/>
    <xf numFmtId="0" fontId="104" fillId="4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35" fillId="0" borderId="0">
      <alignment/>
      <protection/>
    </xf>
    <xf numFmtId="0" fontId="35" fillId="0" borderId="0">
      <alignment/>
      <protection/>
    </xf>
    <xf numFmtId="0" fontId="37" fillId="0" borderId="0">
      <alignment/>
      <protection/>
    </xf>
    <xf numFmtId="0" fontId="105" fillId="45" borderId="1" applyNumberFormat="0" applyAlignment="0" applyProtection="0"/>
    <xf numFmtId="0" fontId="66" fillId="46" borderId="2" applyNumberFormat="0" applyAlignment="0" applyProtection="0"/>
    <xf numFmtId="0" fontId="66" fillId="46" borderId="2" applyNumberFormat="0" applyAlignment="0" applyProtection="0"/>
    <xf numFmtId="0" fontId="38" fillId="0" borderId="0">
      <alignment/>
      <protection/>
    </xf>
    <xf numFmtId="0" fontId="106" fillId="47" borderId="3" applyNumberFormat="0" applyAlignment="0" applyProtection="0"/>
    <xf numFmtId="0" fontId="67" fillId="48" borderId="4" applyNumberFormat="0" applyAlignment="0" applyProtection="0"/>
    <xf numFmtId="0" fontId="6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71" fontId="107"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43" fontId="28" fillId="0" borderId="0" applyFont="0" applyFill="0" applyBorder="0" applyAlignment="0" applyProtection="0"/>
    <xf numFmtId="177" fontId="0" fillId="0" borderId="0" applyFont="0" applyFill="0" applyBorder="0" applyAlignment="0" applyProtection="0"/>
    <xf numFmtId="43" fontId="31"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28" fillId="0" borderId="0" applyFont="0" applyFill="0" applyBorder="0" applyAlignment="0" applyProtection="0"/>
    <xf numFmtId="0" fontId="28" fillId="0" borderId="0" applyFont="0" applyFill="0" applyBorder="0" applyAlignment="0" applyProtection="0"/>
    <xf numFmtId="0" fontId="10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2" fontId="28" fillId="0" borderId="0" applyFont="0" applyFill="0" applyBorder="0" applyAlignment="0" applyProtection="0"/>
    <xf numFmtId="0" fontId="10" fillId="0" borderId="0" applyNumberFormat="0" applyFill="0" applyBorder="0" applyAlignment="0" applyProtection="0"/>
    <xf numFmtId="0" fontId="109" fillId="49"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38" fontId="39" fillId="50" borderId="0" applyNumberFormat="0" applyBorder="0" applyAlignment="0" applyProtection="0"/>
    <xf numFmtId="179" fontId="7" fillId="46" borderId="0" applyBorder="0" applyProtection="0">
      <alignment/>
    </xf>
    <xf numFmtId="0" fontId="40" fillId="0" borderId="0">
      <alignment horizontal="left"/>
      <protection/>
    </xf>
    <xf numFmtId="0" fontId="41" fillId="0" borderId="5" applyNumberFormat="0" applyAlignment="0" applyProtection="0"/>
    <xf numFmtId="0" fontId="41" fillId="0" borderId="6">
      <alignment horizontal="left" vertical="center"/>
      <protection/>
    </xf>
    <xf numFmtId="0" fontId="110" fillId="0" borderId="7"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111" fillId="0" borderId="9"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112" fillId="0" borderId="11" applyNumberFormat="0" applyFill="0" applyAlignment="0" applyProtection="0"/>
    <xf numFmtId="0" fontId="72" fillId="0" borderId="12" applyNumberFormat="0" applyFill="0" applyAlignment="0" applyProtection="0"/>
    <xf numFmtId="0" fontId="72" fillId="0" borderId="12" applyNumberFormat="0" applyFill="0" applyAlignment="0" applyProtection="0"/>
    <xf numFmtId="0" fontId="11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113" fillId="51" borderId="1" applyNumberFormat="0" applyAlignment="0" applyProtection="0"/>
    <xf numFmtId="10" fontId="39" fillId="50" borderId="13" applyNumberFormat="0" applyBorder="0" applyAlignment="0" applyProtection="0"/>
    <xf numFmtId="0" fontId="73" fillId="13" borderId="2" applyNumberFormat="0" applyAlignment="0" applyProtection="0"/>
    <xf numFmtId="0" fontId="73" fillId="13" borderId="2" applyNumberFormat="0" applyAlignment="0" applyProtection="0"/>
    <xf numFmtId="0" fontId="114" fillId="0" borderId="14"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42" fillId="0" borderId="16">
      <alignment/>
      <protection/>
    </xf>
    <xf numFmtId="0" fontId="115"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180" fontId="43"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54" borderId="17" applyNumberFormat="0" applyFont="0" applyAlignment="0" applyProtection="0"/>
    <xf numFmtId="0" fontId="63" fillId="55" borderId="18" applyNumberFormat="0" applyFont="0" applyAlignment="0" applyProtection="0"/>
    <xf numFmtId="0" fontId="63" fillId="55" borderId="18" applyNumberFormat="0" applyFont="0" applyAlignment="0" applyProtection="0"/>
    <xf numFmtId="181" fontId="44" fillId="0" borderId="0" applyFont="0" applyFill="0" applyBorder="0" applyProtection="0">
      <alignment vertical="top" wrapText="1"/>
    </xf>
    <xf numFmtId="0" fontId="116" fillId="45" borderId="19" applyNumberFormat="0" applyAlignment="0" applyProtection="0"/>
    <xf numFmtId="0" fontId="76" fillId="46" borderId="20" applyNumberFormat="0" applyAlignment="0" applyProtection="0"/>
    <xf numFmtId="0" fontId="76" fillId="46" borderId="20" applyNumberFormat="0" applyAlignment="0" applyProtection="0"/>
    <xf numFmtId="9" fontId="0" fillId="0" borderId="0" applyFont="0" applyFill="0" applyBorder="0" applyAlignment="0" applyProtection="0"/>
    <xf numFmtId="1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14" fontId="45" fillId="0" borderId="0">
      <alignment/>
      <protection/>
    </xf>
    <xf numFmtId="0" fontId="42" fillId="0" borderId="0">
      <alignment/>
      <protection/>
    </xf>
    <xf numFmtId="182" fontId="15" fillId="0" borderId="21">
      <alignment horizontal="right" vertical="center"/>
      <protection/>
    </xf>
    <xf numFmtId="183" fontId="15" fillId="0" borderId="21">
      <alignment horizontal="center"/>
      <protection/>
    </xf>
    <xf numFmtId="0" fontId="11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18" fillId="0" borderId="22" applyNumberFormat="0" applyFill="0" applyAlignment="0" applyProtection="0"/>
    <xf numFmtId="0" fontId="78" fillId="0" borderId="23" applyNumberFormat="0" applyFill="0" applyAlignment="0" applyProtection="0"/>
    <xf numFmtId="0" fontId="78" fillId="0" borderId="23" applyNumberFormat="0" applyFill="0" applyAlignment="0" applyProtection="0"/>
    <xf numFmtId="184" fontId="15" fillId="0" borderId="0">
      <alignment/>
      <protection/>
    </xf>
    <xf numFmtId="185" fontId="15" fillId="0" borderId="13">
      <alignment/>
      <protection/>
    </xf>
    <xf numFmtId="0" fontId="1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9" fontId="47" fillId="0" borderId="0" applyFont="0" applyFill="0" applyBorder="0" applyAlignment="0" applyProtection="0"/>
    <xf numFmtId="0" fontId="48" fillId="0" borderId="0">
      <alignment/>
      <protection/>
    </xf>
    <xf numFmtId="186" fontId="28" fillId="0" borderId="0" applyFont="0" applyFill="0" applyBorder="0" applyAlignment="0" applyProtection="0"/>
    <xf numFmtId="187" fontId="28" fillId="0" borderId="0" applyFont="0" applyFill="0" applyBorder="0" applyAlignment="0" applyProtection="0"/>
    <xf numFmtId="188" fontId="47" fillId="0" borderId="0" applyFont="0" applyFill="0" applyBorder="0" applyAlignment="0" applyProtection="0"/>
    <xf numFmtId="189" fontId="47" fillId="0" borderId="0" applyFont="0" applyFill="0" applyBorder="0" applyAlignment="0" applyProtection="0"/>
    <xf numFmtId="0" fontId="49" fillId="0" borderId="0">
      <alignment/>
      <protection/>
    </xf>
    <xf numFmtId="0" fontId="50" fillId="0" borderId="0">
      <alignment/>
      <protection/>
    </xf>
    <xf numFmtId="172" fontId="50" fillId="0" borderId="0" applyFont="0" applyFill="0" applyBorder="0" applyAlignment="0" applyProtection="0"/>
    <xf numFmtId="173" fontId="50" fillId="0" borderId="0" applyFont="0" applyFill="0" applyBorder="0" applyAlignment="0" applyProtection="0"/>
    <xf numFmtId="190" fontId="50" fillId="0" borderId="0" applyFont="0" applyFill="0" applyBorder="0" applyAlignment="0" applyProtection="0"/>
    <xf numFmtId="42" fontId="51" fillId="0" borderId="0" applyFont="0" applyFill="0" applyBorder="0" applyAlignment="0" applyProtection="0"/>
    <xf numFmtId="191" fontId="50" fillId="0" borderId="0" applyFont="0" applyFill="0" applyBorder="0" applyAlignment="0" applyProtection="0"/>
  </cellStyleXfs>
  <cellXfs count="746">
    <xf numFmtId="0" fontId="0" fillId="0" borderId="0" xfId="0" applyAlignment="1">
      <alignment/>
    </xf>
    <xf numFmtId="0" fontId="1" fillId="0" borderId="0" xfId="0" applyFont="1" applyAlignment="1">
      <alignment/>
    </xf>
    <xf numFmtId="0" fontId="0" fillId="0" borderId="0" xfId="0" applyBorder="1" applyAlignment="1">
      <alignment/>
    </xf>
    <xf numFmtId="0" fontId="5" fillId="0" borderId="13" xfId="0" applyFont="1" applyBorder="1" applyAlignment="1">
      <alignment horizontal="center"/>
    </xf>
    <xf numFmtId="0" fontId="5" fillId="0" borderId="0" xfId="0" applyFont="1" applyAlignment="1">
      <alignment/>
    </xf>
    <xf numFmtId="0" fontId="3" fillId="0" borderId="0" xfId="0" applyNumberFormat="1" applyFont="1" applyBorder="1" applyAlignment="1">
      <alignment/>
    </xf>
    <xf numFmtId="49" fontId="0" fillId="0" borderId="0" xfId="0" applyNumberFormat="1" applyAlignment="1">
      <alignment/>
    </xf>
    <xf numFmtId="49" fontId="0" fillId="0" borderId="0" xfId="0" applyNumberFormat="1" applyFill="1" applyAlignment="1">
      <alignment/>
    </xf>
    <xf numFmtId="49" fontId="12" fillId="0" borderId="0" xfId="0" applyNumberFormat="1" applyFont="1" applyAlignment="1">
      <alignment/>
    </xf>
    <xf numFmtId="49" fontId="5" fillId="0" borderId="13" xfId="0" applyNumberFormat="1" applyFont="1" applyBorder="1" applyAlignment="1">
      <alignment horizontal="center"/>
    </xf>
    <xf numFmtId="49" fontId="14" fillId="0" borderId="0" xfId="0" applyNumberFormat="1" applyFont="1" applyBorder="1" applyAlignment="1">
      <alignment/>
    </xf>
    <xf numFmtId="49" fontId="5" fillId="0" borderId="13" xfId="0" applyNumberFormat="1" applyFont="1" applyFill="1" applyBorder="1" applyAlignment="1">
      <alignment horizontal="left"/>
    </xf>
    <xf numFmtId="49" fontId="7" fillId="0" borderId="24"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5" xfId="0" applyNumberFormat="1" applyFont="1" applyFill="1" applyBorder="1" applyAlignment="1">
      <alignment/>
    </xf>
    <xf numFmtId="49" fontId="5" fillId="0" borderId="25" xfId="0" applyNumberFormat="1" applyFont="1" applyFill="1" applyBorder="1" applyAlignment="1">
      <alignment/>
    </xf>
    <xf numFmtId="49" fontId="5"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6" fillId="0" borderId="13" xfId="0" applyNumberFormat="1" applyFont="1" applyFill="1" applyBorder="1" applyAlignment="1">
      <alignment horizontal="left"/>
    </xf>
    <xf numFmtId="49" fontId="16" fillId="0" borderId="13" xfId="0" applyNumberFormat="1" applyFont="1" applyFill="1" applyBorder="1" applyAlignment="1">
      <alignment horizontal="center" vertical="center" wrapText="1"/>
    </xf>
    <xf numFmtId="49" fontId="6" fillId="0" borderId="26" xfId="0" applyNumberFormat="1" applyFont="1" applyFill="1" applyBorder="1" applyAlignment="1">
      <alignment horizontal="center"/>
    </xf>
    <xf numFmtId="49" fontId="11" fillId="0" borderId="13" xfId="0" applyNumberFormat="1" applyFont="1" applyFill="1" applyBorder="1" applyAlignment="1">
      <alignment horizontal="left"/>
    </xf>
    <xf numFmtId="49" fontId="5" fillId="0" borderId="13" xfId="0" applyNumberFormat="1" applyFont="1" applyFill="1" applyBorder="1" applyAlignment="1">
      <alignment horizontal="center"/>
    </xf>
    <xf numFmtId="49" fontId="7" fillId="0" borderId="13" xfId="0" applyNumberFormat="1" applyFont="1" applyFill="1" applyBorder="1" applyAlignment="1">
      <alignment horizontal="center"/>
    </xf>
    <xf numFmtId="49" fontId="17" fillId="0" borderId="13"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3" xfId="0" applyNumberFormat="1" applyFont="1" applyFill="1" applyBorder="1" applyAlignment="1">
      <alignment/>
    </xf>
    <xf numFmtId="49" fontId="14"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0" borderId="0" xfId="0" applyNumberFormat="1" applyFont="1" applyAlignment="1">
      <alignment/>
    </xf>
    <xf numFmtId="49" fontId="0" fillId="0" borderId="0" xfId="0" applyNumberFormat="1" applyFont="1" applyBorder="1" applyAlignment="1">
      <alignment/>
    </xf>
    <xf numFmtId="49" fontId="3" fillId="0" borderId="0" xfId="0" applyNumberFormat="1" applyFont="1" applyAlignment="1">
      <alignment/>
    </xf>
    <xf numFmtId="49" fontId="14" fillId="0" borderId="0" xfId="0" applyNumberFormat="1" applyFont="1" applyBorder="1" applyAlignment="1">
      <alignment wrapText="1"/>
    </xf>
    <xf numFmtId="49" fontId="0" fillId="0" borderId="0" xfId="0" applyNumberFormat="1" applyFont="1" applyAlignment="1">
      <alignment/>
    </xf>
    <xf numFmtId="49" fontId="5" fillId="0" borderId="27" xfId="0" applyNumberFormat="1" applyFont="1" applyFill="1" applyBorder="1" applyAlignment="1">
      <alignment horizontal="center" vertical="center" wrapText="1"/>
    </xf>
    <xf numFmtId="0" fontId="4" fillId="0" borderId="0" xfId="0" applyNumberFormat="1" applyFont="1" applyAlignment="1">
      <alignment horizontal="left"/>
    </xf>
    <xf numFmtId="49" fontId="4" fillId="0" borderId="0" xfId="0" applyNumberFormat="1" applyFont="1" applyBorder="1" applyAlignment="1">
      <alignment horizontal="left"/>
    </xf>
    <xf numFmtId="49" fontId="5" fillId="0" borderId="13" xfId="0" applyNumberFormat="1" applyFont="1" applyFill="1" applyBorder="1" applyAlignment="1">
      <alignment horizontal="center"/>
    </xf>
    <xf numFmtId="49" fontId="0" fillId="0" borderId="25" xfId="0" applyNumberFormat="1" applyFont="1" applyBorder="1" applyAlignment="1">
      <alignment horizontal="left"/>
    </xf>
    <xf numFmtId="49" fontId="3" fillId="0" borderId="25" xfId="0" applyNumberFormat="1" applyFont="1" applyBorder="1" applyAlignment="1">
      <alignment horizontal="left"/>
    </xf>
    <xf numFmtId="49" fontId="25" fillId="0" borderId="28" xfId="0" applyNumberFormat="1" applyFont="1" applyFill="1" applyBorder="1" applyAlignment="1">
      <alignment horizontal="center" vertical="center" wrapText="1" readingOrder="1"/>
    </xf>
    <xf numFmtId="49" fontId="25" fillId="0" borderId="24" xfId="0" applyNumberFormat="1" applyFont="1" applyFill="1" applyBorder="1" applyAlignment="1">
      <alignment horizontal="center" vertical="center" wrapText="1" readingOrder="1"/>
    </xf>
    <xf numFmtId="49" fontId="25" fillId="0" borderId="29" xfId="0" applyNumberFormat="1" applyFont="1" applyFill="1" applyBorder="1" applyAlignment="1">
      <alignment horizontal="center" vertical="center" wrapText="1" readingOrder="1"/>
    </xf>
    <xf numFmtId="49" fontId="25" fillId="0" borderId="26" xfId="0" applyNumberFormat="1" applyFont="1" applyFill="1" applyBorder="1" applyAlignment="1">
      <alignment horizontal="center" vertical="center" wrapText="1" readingOrder="1"/>
    </xf>
    <xf numFmtId="49" fontId="11" fillId="0" borderId="0" xfId="0" applyNumberFormat="1" applyFont="1" applyFill="1" applyBorder="1" applyAlignment="1">
      <alignment vertical="justify" textRotation="90" wrapText="1"/>
    </xf>
    <xf numFmtId="49" fontId="0" fillId="0" borderId="0" xfId="0" applyNumberFormat="1" applyFill="1" applyBorder="1" applyAlignment="1">
      <alignment horizontal="left"/>
    </xf>
    <xf numFmtId="49" fontId="26" fillId="0" borderId="0" xfId="0" applyNumberFormat="1" applyFont="1" applyAlignment="1">
      <alignment/>
    </xf>
    <xf numFmtId="49" fontId="14" fillId="0" borderId="0" xfId="0" applyNumberFormat="1" applyFont="1" applyBorder="1" applyAlignment="1">
      <alignment wrapText="1"/>
    </xf>
    <xf numFmtId="49" fontId="13" fillId="0" borderId="0" xfId="0" applyNumberFormat="1" applyFont="1" applyBorder="1" applyAlignment="1">
      <alignment/>
    </xf>
    <xf numFmtId="49" fontId="5" fillId="0" borderId="0" xfId="0" applyNumberFormat="1" applyFont="1" applyAlignment="1">
      <alignment/>
    </xf>
    <xf numFmtId="49" fontId="27" fillId="0" borderId="0" xfId="0" applyNumberFormat="1" applyFont="1" applyAlignment="1">
      <alignment/>
    </xf>
    <xf numFmtId="3" fontId="0" fillId="50"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24" fillId="0" borderId="0" xfId="0" applyFont="1" applyAlignment="1">
      <alignment/>
    </xf>
    <xf numFmtId="0" fontId="0" fillId="0" borderId="0" xfId="0" applyFill="1" applyAlignment="1">
      <alignment/>
    </xf>
    <xf numFmtId="0" fontId="5" fillId="0" borderId="26" xfId="0" applyFont="1" applyBorder="1" applyAlignment="1">
      <alignment horizontal="center"/>
    </xf>
    <xf numFmtId="0" fontId="28" fillId="0" borderId="0" xfId="0" applyFont="1" applyAlignment="1">
      <alignment/>
    </xf>
    <xf numFmtId="49" fontId="19" fillId="0" borderId="0" xfId="0" applyNumberFormat="1" applyFont="1" applyAlignment="1">
      <alignment/>
    </xf>
    <xf numFmtId="49" fontId="4" fillId="50" borderId="0" xfId="0" applyNumberFormat="1" applyFont="1" applyFill="1" applyBorder="1" applyAlignment="1">
      <alignment horizontal="left"/>
    </xf>
    <xf numFmtId="49" fontId="6" fillId="0" borderId="0" xfId="0" applyNumberFormat="1" applyFont="1" applyAlignment="1">
      <alignment horizontal="center"/>
    </xf>
    <xf numFmtId="49" fontId="0" fillId="0" borderId="25" xfId="0" applyNumberFormat="1" applyFont="1" applyBorder="1" applyAlignment="1">
      <alignment/>
    </xf>
    <xf numFmtId="49" fontId="3" fillId="0" borderId="0" xfId="0" applyNumberFormat="1" applyFont="1" applyBorder="1" applyAlignment="1">
      <alignment horizontal="left"/>
    </xf>
    <xf numFmtId="49" fontId="5" fillId="0" borderId="0" xfId="0" applyNumberFormat="1" applyFont="1" applyFill="1" applyBorder="1" applyAlignment="1">
      <alignment/>
    </xf>
    <xf numFmtId="49" fontId="5" fillId="0" borderId="0" xfId="0" applyNumberFormat="1" applyFont="1" applyFill="1" applyAlignment="1">
      <alignment/>
    </xf>
    <xf numFmtId="49" fontId="25" fillId="0" borderId="0" xfId="0" applyNumberFormat="1" applyFont="1" applyFill="1" applyAlignment="1">
      <alignment/>
    </xf>
    <xf numFmtId="49" fontId="15" fillId="0" borderId="0" xfId="0" applyNumberFormat="1" applyFont="1" applyAlignment="1">
      <alignment/>
    </xf>
    <xf numFmtId="49" fontId="21" fillId="0" borderId="0" xfId="0" applyNumberFormat="1" applyFont="1" applyAlignment="1">
      <alignment/>
    </xf>
    <xf numFmtId="0" fontId="5" fillId="0" borderId="0" xfId="0" applyFont="1" applyAlignment="1">
      <alignment/>
    </xf>
    <xf numFmtId="0" fontId="4" fillId="0" borderId="0" xfId="0" applyFont="1" applyBorder="1" applyAlignment="1">
      <alignment/>
    </xf>
    <xf numFmtId="0" fontId="7" fillId="0" borderId="0" xfId="0" applyFont="1" applyBorder="1" applyAlignment="1">
      <alignment/>
    </xf>
    <xf numFmtId="0" fontId="25" fillId="0" borderId="13" xfId="0" applyFont="1" applyBorder="1" applyAlignment="1">
      <alignment horizontal="center" vertical="center" wrapText="1"/>
    </xf>
    <xf numFmtId="0" fontId="0" fillId="0" borderId="0" xfId="0" applyNumberFormat="1" applyFont="1" applyBorder="1" applyAlignment="1">
      <alignment/>
    </xf>
    <xf numFmtId="0" fontId="16" fillId="0" borderId="0" xfId="0" applyFont="1" applyAlignment="1">
      <alignment/>
    </xf>
    <xf numFmtId="0" fontId="30" fillId="0" borderId="0" xfId="0" applyFont="1" applyAlignment="1">
      <alignment/>
    </xf>
    <xf numFmtId="0" fontId="12" fillId="0" borderId="0" xfId="0" applyFont="1" applyAlignment="1">
      <alignment/>
    </xf>
    <xf numFmtId="0" fontId="27" fillId="0" borderId="0" xfId="0" applyFont="1" applyAlignment="1">
      <alignment/>
    </xf>
    <xf numFmtId="49" fontId="13" fillId="0" borderId="0" xfId="0" applyNumberFormat="1" applyFont="1" applyAlignment="1">
      <alignment wrapText="1"/>
    </xf>
    <xf numFmtId="49" fontId="5" fillId="50" borderId="0" xfId="0" applyNumberFormat="1" applyFont="1" applyFill="1" applyBorder="1" applyAlignment="1">
      <alignment/>
    </xf>
    <xf numFmtId="49" fontId="5" fillId="0" borderId="0" xfId="0" applyNumberFormat="1" applyFont="1" applyAlignment="1">
      <alignment/>
    </xf>
    <xf numFmtId="49" fontId="5" fillId="0" borderId="0" xfId="0" applyNumberFormat="1" applyFont="1" applyAlignment="1">
      <alignment/>
    </xf>
    <xf numFmtId="49" fontId="5" fillId="0" borderId="0" xfId="0" applyNumberFormat="1" applyFont="1" applyBorder="1" applyAlignment="1">
      <alignment/>
    </xf>
    <xf numFmtId="49" fontId="4" fillId="0" borderId="0" xfId="0" applyNumberFormat="1" applyFont="1" applyBorder="1" applyAlignment="1">
      <alignment horizontal="left"/>
    </xf>
    <xf numFmtId="49" fontId="0" fillId="0" borderId="0" xfId="0" applyNumberFormat="1" applyFont="1" applyBorder="1" applyAlignment="1">
      <alignment horizontal="left"/>
    </xf>
    <xf numFmtId="49" fontId="5" fillId="0" borderId="0" xfId="0" applyNumberFormat="1" applyFont="1" applyAlignment="1">
      <alignment horizontal="center"/>
    </xf>
    <xf numFmtId="49" fontId="6" fillId="0" borderId="0" xfId="0" applyNumberFormat="1" applyFont="1" applyBorder="1" applyAlignment="1">
      <alignment/>
    </xf>
    <xf numFmtId="49" fontId="6" fillId="0" borderId="0" xfId="0" applyNumberFormat="1" applyFont="1" applyFill="1" applyAlignment="1">
      <alignment/>
    </xf>
    <xf numFmtId="49" fontId="6" fillId="0" borderId="0" xfId="0" applyNumberFormat="1" applyFont="1" applyFill="1" applyAlignment="1">
      <alignment/>
    </xf>
    <xf numFmtId="49" fontId="5" fillId="0" borderId="13"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9" xfId="0" applyNumberFormat="1" applyFont="1" applyBorder="1" applyAlignment="1">
      <alignment horizontal="center"/>
    </xf>
    <xf numFmtId="49" fontId="5" fillId="0" borderId="13" xfId="0" applyNumberFormat="1" applyFont="1" applyBorder="1" applyAlignment="1">
      <alignment horizontal="center"/>
    </xf>
    <xf numFmtId="49" fontId="14" fillId="0" borderId="0" xfId="0" applyNumberFormat="1" applyFont="1" applyBorder="1" applyAlignment="1">
      <alignment/>
    </xf>
    <xf numFmtId="49" fontId="14" fillId="0" borderId="0" xfId="0" applyNumberFormat="1" applyFont="1" applyBorder="1" applyAlignment="1">
      <alignment horizontal="center"/>
    </xf>
    <xf numFmtId="49" fontId="13" fillId="0" borderId="0" xfId="0" applyNumberFormat="1" applyFont="1" applyBorder="1" applyAlignment="1">
      <alignment/>
    </xf>
    <xf numFmtId="49" fontId="3" fillId="0" borderId="0" xfId="0" applyNumberFormat="1" applyFont="1" applyAlignment="1">
      <alignment horizontal="center"/>
    </xf>
    <xf numFmtId="49" fontId="13" fillId="0" borderId="0" xfId="0" applyNumberFormat="1" applyFont="1" applyAlignment="1">
      <alignment/>
    </xf>
    <xf numFmtId="49" fontId="21" fillId="0" borderId="0" xfId="0" applyNumberFormat="1" applyFont="1" applyAlignment="1">
      <alignment/>
    </xf>
    <xf numFmtId="49" fontId="32" fillId="0" borderId="0" xfId="0" applyNumberFormat="1" applyFont="1" applyAlignment="1">
      <alignment/>
    </xf>
    <xf numFmtId="49" fontId="12" fillId="0" borderId="0" xfId="0" applyNumberFormat="1" applyFont="1" applyBorder="1" applyAlignment="1">
      <alignment wrapText="1"/>
    </xf>
    <xf numFmtId="49" fontId="19" fillId="0" borderId="0" xfId="0" applyNumberFormat="1" applyFont="1" applyAlignment="1">
      <alignment/>
    </xf>
    <xf numFmtId="49" fontId="18" fillId="0" borderId="0" xfId="0" applyNumberFormat="1" applyFont="1" applyBorder="1" applyAlignment="1">
      <alignment/>
    </xf>
    <xf numFmtId="49" fontId="19" fillId="0" borderId="0" xfId="0" applyNumberFormat="1" applyFont="1" applyAlignment="1">
      <alignment/>
    </xf>
    <xf numFmtId="0" fontId="4" fillId="0" borderId="13" xfId="0" applyNumberFormat="1" applyFont="1" applyFill="1" applyBorder="1" applyAlignment="1">
      <alignment horizontal="center" vertical="center" wrapText="1"/>
    </xf>
    <xf numFmtId="49" fontId="6" fillId="50" borderId="21" xfId="0" applyNumberFormat="1" applyFont="1" applyFill="1" applyBorder="1" applyAlignment="1">
      <alignment horizontal="center"/>
    </xf>
    <xf numFmtId="0" fontId="25" fillId="0" borderId="21" xfId="0" applyFont="1" applyBorder="1" applyAlignment="1">
      <alignment horizontal="center" wrapText="1"/>
    </xf>
    <xf numFmtId="1" fontId="8" fillId="56" borderId="26" xfId="0" applyNumberFormat="1" applyFont="1" applyFill="1" applyBorder="1" applyAlignment="1" applyProtection="1">
      <alignment horizontal="center"/>
      <protection hidden="1"/>
    </xf>
    <xf numFmtId="1" fontId="8" fillId="0" borderId="13" xfId="0" applyNumberFormat="1" applyFont="1" applyBorder="1" applyAlignment="1" applyProtection="1">
      <alignment horizontal="center"/>
      <protection locked="0"/>
    </xf>
    <xf numFmtId="49" fontId="29" fillId="0" borderId="27" xfId="0" applyNumberFormat="1" applyFont="1" applyBorder="1" applyAlignment="1">
      <alignment horizontal="center" vertical="center" wrapText="1"/>
    </xf>
    <xf numFmtId="49" fontId="6" fillId="0" borderId="21" xfId="0" applyNumberFormat="1" applyFont="1" applyBorder="1" applyAlignment="1">
      <alignment wrapText="1"/>
    </xf>
    <xf numFmtId="49" fontId="25" fillId="0" borderId="21" xfId="0" applyNumberFormat="1" applyFont="1" applyBorder="1" applyAlignment="1">
      <alignment horizontal="center" wrapText="1"/>
    </xf>
    <xf numFmtId="1" fontId="8" fillId="56" borderId="13" xfId="0" applyNumberFormat="1" applyFont="1" applyFill="1" applyBorder="1" applyAlignment="1" applyProtection="1">
      <alignment horizontal="center"/>
      <protection hidden="1"/>
    </xf>
    <xf numFmtId="0" fontId="6" fillId="0" borderId="21" xfId="0" applyFont="1" applyBorder="1" applyAlignment="1">
      <alignment wrapText="1"/>
    </xf>
    <xf numFmtId="0" fontId="6" fillId="0" borderId="27" xfId="0" applyFont="1" applyBorder="1" applyAlignment="1">
      <alignment horizontal="center" vertical="center" wrapText="1"/>
    </xf>
    <xf numFmtId="1" fontId="8" fillId="0" borderId="21" xfId="0" applyNumberFormat="1" applyFont="1" applyBorder="1" applyAlignment="1" applyProtection="1">
      <alignment horizontal="center"/>
      <protection locked="0"/>
    </xf>
    <xf numFmtId="1" fontId="0" fillId="0" borderId="0" xfId="0" applyNumberFormat="1" applyFill="1" applyAlignment="1">
      <alignment/>
    </xf>
    <xf numFmtId="3" fontId="8" fillId="56" borderId="29" xfId="112" applyNumberFormat="1" applyFont="1" applyFill="1" applyBorder="1" applyAlignment="1" applyProtection="1">
      <alignment horizontal="center"/>
      <protection hidden="1"/>
    </xf>
    <xf numFmtId="3" fontId="8" fillId="56" borderId="13" xfId="112" applyNumberFormat="1" applyFont="1" applyFill="1" applyBorder="1" applyAlignment="1" applyProtection="1">
      <alignment horizontal="center"/>
      <protection hidden="1"/>
    </xf>
    <xf numFmtId="3" fontId="8" fillId="56" borderId="29" xfId="112" applyNumberFormat="1" applyFont="1" applyFill="1" applyBorder="1" applyAlignment="1" applyProtection="1">
      <alignment horizontal="center"/>
      <protection locked="0"/>
    </xf>
    <xf numFmtId="3" fontId="8" fillId="56" borderId="13" xfId="112" applyNumberFormat="1" applyFont="1" applyFill="1" applyBorder="1" applyAlignment="1" applyProtection="1">
      <alignment horizontal="center"/>
      <protection locked="0"/>
    </xf>
    <xf numFmtId="3" fontId="8" fillId="0" borderId="29" xfId="112" applyNumberFormat="1" applyFont="1" applyBorder="1" applyAlignment="1" applyProtection="1">
      <alignment horizontal="center"/>
      <protection locked="0"/>
    </xf>
    <xf numFmtId="3" fontId="8" fillId="0" borderId="13" xfId="112" applyNumberFormat="1" applyFont="1" applyBorder="1" applyAlignment="1" applyProtection="1">
      <alignment horizontal="center"/>
      <protection locked="0"/>
    </xf>
    <xf numFmtId="0" fontId="0" fillId="50" borderId="13" xfId="0" applyNumberFormat="1" applyFont="1" applyFill="1" applyBorder="1" applyAlignment="1">
      <alignment horizontal="left" vertical="center" wrapText="1"/>
    </xf>
    <xf numFmtId="0" fontId="0" fillId="50" borderId="13" xfId="0" applyFont="1" applyFill="1" applyBorder="1" applyAlignment="1">
      <alignment horizontal="left" vertical="center" wrapText="1"/>
    </xf>
    <xf numFmtId="1" fontId="8" fillId="56" borderId="13" xfId="0" applyNumberFormat="1" applyFont="1" applyFill="1" applyBorder="1" applyAlignment="1" applyProtection="1">
      <alignment horizontal="center"/>
      <protection locked="0"/>
    </xf>
    <xf numFmtId="0" fontId="0" fillId="56" borderId="13" xfId="0" applyFont="1" applyFill="1" applyBorder="1" applyAlignment="1">
      <alignment horizontal="left" vertical="center" wrapText="1"/>
    </xf>
    <xf numFmtId="0" fontId="0" fillId="56" borderId="13" xfId="0" applyNumberFormat="1" applyFont="1" applyFill="1" applyBorder="1" applyAlignment="1">
      <alignment horizontal="left" vertical="center" wrapText="1"/>
    </xf>
    <xf numFmtId="0" fontId="0" fillId="0" borderId="13" xfId="0" applyFont="1" applyBorder="1" applyAlignment="1">
      <alignment horizontal="left" vertical="center" wrapText="1"/>
    </xf>
    <xf numFmtId="0" fontId="0" fillId="50" borderId="24" xfId="0" applyFont="1" applyFill="1" applyBorder="1" applyAlignment="1">
      <alignment horizontal="left" vertical="center" wrapText="1"/>
    </xf>
    <xf numFmtId="0" fontId="0" fillId="56" borderId="24" xfId="0" applyFont="1" applyFill="1" applyBorder="1" applyAlignment="1">
      <alignment horizontal="left" vertical="center" wrapText="1"/>
    </xf>
    <xf numFmtId="0" fontId="0" fillId="50" borderId="13" xfId="0" applyFont="1" applyFill="1" applyBorder="1" applyAlignment="1">
      <alignment horizontal="left" vertical="center"/>
    </xf>
    <xf numFmtId="0" fontId="0" fillId="50" borderId="13" xfId="0" applyNumberFormat="1" applyFont="1" applyFill="1" applyBorder="1" applyAlignment="1">
      <alignment horizontal="left" vertical="center"/>
    </xf>
    <xf numFmtId="0" fontId="0" fillId="50" borderId="13" xfId="0" applyFont="1" applyFill="1" applyBorder="1" applyAlignment="1">
      <alignment horizontal="left"/>
    </xf>
    <xf numFmtId="0" fontId="0" fillId="50" borderId="24" xfId="0" applyFont="1" applyFill="1" applyBorder="1" applyAlignment="1">
      <alignment horizontal="left"/>
    </xf>
    <xf numFmtId="49" fontId="4" fillId="0" borderId="0" xfId="0" applyNumberFormat="1" applyFont="1" applyAlignment="1">
      <alignment/>
    </xf>
    <xf numFmtId="0" fontId="28" fillId="0" borderId="0" xfId="178" applyFill="1">
      <alignment/>
      <protection/>
    </xf>
    <xf numFmtId="0" fontId="5" fillId="0" borderId="0" xfId="178" applyFont="1" applyFill="1">
      <alignment/>
      <protection/>
    </xf>
    <xf numFmtId="49" fontId="4" fillId="0" borderId="26" xfId="178" applyNumberFormat="1" applyFont="1" applyFill="1" applyBorder="1" applyAlignment="1" applyProtection="1">
      <alignment horizontal="center" vertical="center" wrapText="1"/>
      <protection/>
    </xf>
    <xf numFmtId="3" fontId="39" fillId="0" borderId="0" xfId="178" applyNumberFormat="1" applyFont="1" applyFill="1">
      <alignment/>
      <protection/>
    </xf>
    <xf numFmtId="3" fontId="28" fillId="0" borderId="0" xfId="178" applyNumberFormat="1" applyFill="1">
      <alignment/>
      <protection/>
    </xf>
    <xf numFmtId="0" fontId="5" fillId="0" borderId="0" xfId="178" applyFont="1" applyFill="1" applyBorder="1">
      <alignment/>
      <protection/>
    </xf>
    <xf numFmtId="0" fontId="53" fillId="0" borderId="0" xfId="178" applyFont="1" applyFill="1">
      <alignment/>
      <protection/>
    </xf>
    <xf numFmtId="0" fontId="53" fillId="0" borderId="13" xfId="178" applyFont="1" applyFill="1" applyBorder="1">
      <alignment/>
      <protection/>
    </xf>
    <xf numFmtId="3" fontId="53" fillId="0" borderId="13" xfId="178" applyNumberFormat="1" applyFont="1" applyFill="1" applyBorder="1" applyAlignment="1">
      <alignment/>
      <protection/>
    </xf>
    <xf numFmtId="0" fontId="53" fillId="0" borderId="0" xfId="178" applyFont="1" applyFill="1" applyAlignment="1">
      <alignment/>
      <protection/>
    </xf>
    <xf numFmtId="0" fontId="5" fillId="0" borderId="0" xfId="178" applyFont="1" applyFill="1" applyAlignment="1">
      <alignment/>
      <protection/>
    </xf>
    <xf numFmtId="0" fontId="3" fillId="0" borderId="0" xfId="178" applyFont="1" applyFill="1" applyBorder="1" applyAlignment="1">
      <alignment horizontal="center"/>
      <protection/>
    </xf>
    <xf numFmtId="0" fontId="56" fillId="0" borderId="0" xfId="178" applyFont="1" applyFill="1">
      <alignment/>
      <protection/>
    </xf>
    <xf numFmtId="0" fontId="25" fillId="0" borderId="0" xfId="178" applyFont="1" applyFill="1">
      <alignment/>
      <protection/>
    </xf>
    <xf numFmtId="49" fontId="0" fillId="0" borderId="0" xfId="177" applyNumberFormat="1" applyFill="1">
      <alignment/>
      <protection/>
    </xf>
    <xf numFmtId="49" fontId="4" fillId="0" borderId="0" xfId="0" applyNumberFormat="1" applyFont="1" applyAlignment="1">
      <alignment/>
    </xf>
    <xf numFmtId="49" fontId="6" fillId="0" borderId="25" xfId="0" applyNumberFormat="1" applyFont="1" applyBorder="1" applyAlignment="1">
      <alignment/>
    </xf>
    <xf numFmtId="0" fontId="8" fillId="0" borderId="13" xfId="178" applyFont="1" applyFill="1" applyBorder="1" applyAlignment="1" applyProtection="1">
      <alignment horizontal="center"/>
      <protection/>
    </xf>
    <xf numFmtId="0" fontId="25" fillId="0" borderId="27" xfId="178" applyFont="1" applyFill="1" applyBorder="1" applyAlignment="1">
      <alignment horizontal="left"/>
      <protection/>
    </xf>
    <xf numFmtId="3" fontId="55" fillId="0" borderId="13" xfId="178" applyNumberFormat="1" applyFont="1" applyFill="1" applyBorder="1" applyAlignment="1" applyProtection="1">
      <alignment horizontal="right" wrapText="1"/>
      <protection/>
    </xf>
    <xf numFmtId="0" fontId="3" fillId="0" borderId="0" xfId="178" applyFont="1" applyFill="1" applyAlignment="1">
      <alignment vertical="center"/>
      <protection/>
    </xf>
    <xf numFmtId="1" fontId="25" fillId="0" borderId="13" xfId="178" applyNumberFormat="1" applyFont="1" applyFill="1" applyBorder="1" applyAlignment="1">
      <alignment horizontal="left"/>
      <protection/>
    </xf>
    <xf numFmtId="0" fontId="5" fillId="0" borderId="21" xfId="178" applyFont="1" applyFill="1" applyBorder="1" applyAlignment="1">
      <alignment/>
      <protection/>
    </xf>
    <xf numFmtId="3" fontId="8" fillId="0" borderId="13" xfId="178" applyNumberFormat="1" applyFont="1" applyFill="1" applyBorder="1" applyAlignment="1">
      <alignment horizontal="right" wrapText="1"/>
      <protection/>
    </xf>
    <xf numFmtId="49" fontId="1" fillId="0" borderId="0" xfId="0" applyNumberFormat="1" applyFont="1" applyAlignment="1">
      <alignment/>
    </xf>
    <xf numFmtId="49" fontId="2" fillId="0" borderId="0" xfId="0" applyNumberFormat="1" applyFont="1" applyAlignment="1">
      <alignment/>
    </xf>
    <xf numFmtId="49" fontId="2" fillId="0" borderId="0" xfId="0" applyNumberFormat="1" applyFont="1" applyBorder="1" applyAlignment="1">
      <alignment/>
    </xf>
    <xf numFmtId="49" fontId="3" fillId="0" borderId="0" xfId="0" applyNumberFormat="1" applyFont="1" applyBorder="1" applyAlignment="1">
      <alignment wrapText="1"/>
    </xf>
    <xf numFmtId="49" fontId="2" fillId="0" borderId="0" xfId="0" applyNumberFormat="1" applyFont="1" applyFill="1" applyAlignment="1">
      <alignment/>
    </xf>
    <xf numFmtId="49" fontId="59" fillId="0" borderId="0" xfId="0" applyNumberFormat="1" applyFont="1" applyFill="1" applyBorder="1" applyAlignment="1">
      <alignment/>
    </xf>
    <xf numFmtId="49" fontId="7" fillId="0" borderId="25" xfId="0" applyNumberFormat="1" applyFont="1" applyFill="1" applyBorder="1" applyAlignment="1">
      <alignment wrapText="1"/>
    </xf>
    <xf numFmtId="0" fontId="2" fillId="0" borderId="0" xfId="0" applyFont="1" applyAlignment="1">
      <alignment/>
    </xf>
    <xf numFmtId="0" fontId="59" fillId="0" borderId="0" xfId="0" applyFont="1" applyBorder="1" applyAlignment="1">
      <alignment/>
    </xf>
    <xf numFmtId="0" fontId="1" fillId="0" borderId="0" xfId="0" applyFont="1" applyFill="1" applyAlignment="1">
      <alignment/>
    </xf>
    <xf numFmtId="0" fontId="2" fillId="0" borderId="0" xfId="0" applyFont="1" applyFill="1" applyAlignment="1">
      <alignment/>
    </xf>
    <xf numFmtId="0" fontId="3" fillId="0" borderId="0" xfId="0" applyNumberFormat="1" applyFont="1" applyFill="1" applyAlignment="1">
      <alignment/>
    </xf>
    <xf numFmtId="0" fontId="59" fillId="0" borderId="0" xfId="0" applyFont="1" applyFill="1" applyBorder="1" applyAlignment="1">
      <alignment/>
    </xf>
    <xf numFmtId="0" fontId="7" fillId="0" borderId="25" xfId="0" applyNumberFormat="1" applyFont="1" applyFill="1" applyBorder="1" applyAlignment="1">
      <alignment wrapText="1"/>
    </xf>
    <xf numFmtId="49" fontId="7" fillId="0" borderId="0" xfId="0" applyNumberFormat="1" applyFont="1" applyAlignment="1">
      <alignment wrapText="1"/>
    </xf>
    <xf numFmtId="0" fontId="5" fillId="0" borderId="0" xfId="178" applyFont="1" applyFill="1">
      <alignment/>
      <protection/>
    </xf>
    <xf numFmtId="49" fontId="5" fillId="0" borderId="0" xfId="178" applyNumberFormat="1" applyFont="1" applyFill="1">
      <alignment/>
      <protection/>
    </xf>
    <xf numFmtId="0" fontId="5" fillId="0" borderId="13" xfId="178" applyFont="1" applyFill="1" applyBorder="1">
      <alignment/>
      <protection/>
    </xf>
    <xf numFmtId="0" fontId="5" fillId="0" borderId="0" xfId="178" applyFont="1" applyFill="1" applyAlignment="1">
      <alignment/>
      <protection/>
    </xf>
    <xf numFmtId="0" fontId="5" fillId="0" borderId="21" xfId="178" applyFont="1" applyFill="1" applyBorder="1" applyAlignment="1">
      <alignment/>
      <protection/>
    </xf>
    <xf numFmtId="3" fontId="5" fillId="0" borderId="13" xfId="178" applyNumberFormat="1" applyFont="1" applyFill="1" applyBorder="1" applyAlignment="1">
      <alignment/>
      <protection/>
    </xf>
    <xf numFmtId="0" fontId="25" fillId="0" borderId="0" xfId="178" applyFont="1" applyFill="1">
      <alignment/>
      <protection/>
    </xf>
    <xf numFmtId="3" fontId="5" fillId="0" borderId="0" xfId="178" applyNumberFormat="1" applyFont="1" applyFill="1">
      <alignment/>
      <protection/>
    </xf>
    <xf numFmtId="0" fontId="4" fillId="0" borderId="24" xfId="0" applyNumberFormat="1" applyFont="1" applyFill="1" applyBorder="1" applyAlignment="1">
      <alignment horizontal="center" vertical="center" wrapText="1"/>
    </xf>
    <xf numFmtId="0" fontId="59" fillId="0" borderId="0" xfId="0" applyFont="1" applyFill="1" applyAlignment="1">
      <alignment/>
    </xf>
    <xf numFmtId="0" fontId="0" fillId="0" borderId="0" xfId="0" applyFont="1" applyFill="1" applyAlignment="1">
      <alignment/>
    </xf>
    <xf numFmtId="49" fontId="1" fillId="0" borderId="0" xfId="0" applyNumberFormat="1" applyFont="1" applyFill="1" applyAlignment="1">
      <alignment/>
    </xf>
    <xf numFmtId="49" fontId="0" fillId="0" borderId="0" xfId="178" applyNumberFormat="1" applyFont="1" applyFill="1" applyBorder="1" applyAlignment="1">
      <alignment horizontal="right"/>
      <protection/>
    </xf>
    <xf numFmtId="0" fontId="4" fillId="0" borderId="13" xfId="178" applyNumberFormat="1" applyFont="1" applyFill="1" applyBorder="1" applyAlignment="1">
      <alignment horizontal="center" vertical="center" wrapText="1"/>
      <protection/>
    </xf>
    <xf numFmtId="0" fontId="11" fillId="0" borderId="27" xfId="178" applyFont="1" applyFill="1" applyBorder="1" applyAlignment="1">
      <alignment wrapText="1"/>
      <protection/>
    </xf>
    <xf numFmtId="10" fontId="25" fillId="0" borderId="13" xfId="178" applyNumberFormat="1" applyFont="1" applyFill="1" applyBorder="1" applyAlignment="1">
      <alignment horizontal="center" wrapText="1"/>
      <protection/>
    </xf>
    <xf numFmtId="0" fontId="25" fillId="0" borderId="13" xfId="178" applyFont="1" applyFill="1" applyBorder="1" applyAlignment="1" applyProtection="1">
      <alignment horizontal="center" wrapText="1"/>
      <protection/>
    </xf>
    <xf numFmtId="10" fontId="8" fillId="0" borderId="13" xfId="190" applyNumberFormat="1" applyFont="1" applyFill="1" applyBorder="1" applyAlignment="1">
      <alignment horizontal="right" wrapText="1"/>
    </xf>
    <xf numFmtId="0" fontId="25" fillId="0" borderId="13" xfId="178" applyFont="1" applyFill="1" applyBorder="1" applyAlignment="1">
      <alignment horizontal="center" wrapText="1"/>
      <protection/>
    </xf>
    <xf numFmtId="49" fontId="0" fillId="0" borderId="0" xfId="0" applyNumberFormat="1" applyFill="1" applyAlignment="1">
      <alignment horizontal="center"/>
    </xf>
    <xf numFmtId="0" fontId="5" fillId="0" borderId="0" xfId="178" applyFont="1" applyFill="1" applyAlignment="1">
      <alignment horizontal="center"/>
      <protection/>
    </xf>
    <xf numFmtId="3" fontId="53" fillId="0" borderId="0" xfId="178" applyNumberFormat="1" applyFont="1" applyFill="1">
      <alignment/>
      <protection/>
    </xf>
    <xf numFmtId="0" fontId="54" fillId="0" borderId="13" xfId="178" applyFont="1" applyFill="1" applyBorder="1" applyAlignment="1" applyProtection="1">
      <alignment horizontal="center" vertical="center"/>
      <protection/>
    </xf>
    <xf numFmtId="0" fontId="54" fillId="0" borderId="26" xfId="178" applyFont="1" applyFill="1" applyBorder="1" applyAlignment="1" applyProtection="1">
      <alignment horizontal="center" vertical="center"/>
      <protection/>
    </xf>
    <xf numFmtId="0" fontId="54" fillId="0" borderId="27" xfId="178" applyFont="1" applyFill="1" applyBorder="1" applyAlignment="1" applyProtection="1">
      <alignment/>
      <protection/>
    </xf>
    <xf numFmtId="10" fontId="55" fillId="0" borderId="13" xfId="192" applyNumberFormat="1" applyFont="1" applyFill="1" applyBorder="1" applyAlignment="1">
      <alignment horizontal="center"/>
    </xf>
    <xf numFmtId="10" fontId="55" fillId="0" borderId="13" xfId="190" applyNumberFormat="1" applyFont="1" applyFill="1" applyBorder="1" applyAlignment="1" applyProtection="1">
      <alignment horizontal="right" wrapText="1"/>
      <protection/>
    </xf>
    <xf numFmtId="49" fontId="0" fillId="0" borderId="0" xfId="0" applyNumberFormat="1" applyFont="1" applyFill="1" applyBorder="1" applyAlignment="1">
      <alignment/>
    </xf>
    <xf numFmtId="49" fontId="25" fillId="0" borderId="30" xfId="0" applyNumberFormat="1" applyFont="1" applyFill="1" applyBorder="1" applyAlignment="1">
      <alignment horizontal="center" wrapText="1"/>
    </xf>
    <xf numFmtId="49" fontId="5" fillId="0" borderId="26" xfId="0" applyNumberFormat="1" applyFont="1" applyFill="1" applyBorder="1" applyAlignment="1">
      <alignment horizontal="center"/>
    </xf>
    <xf numFmtId="3" fontId="7" fillId="0" borderId="30" xfId="0" applyNumberFormat="1" applyFont="1" applyFill="1" applyBorder="1" applyAlignment="1" applyProtection="1">
      <alignment horizontal="center" wrapText="1"/>
      <protection hidden="1"/>
    </xf>
    <xf numFmtId="2" fontId="11" fillId="0" borderId="0" xfId="0" applyNumberFormat="1" applyFont="1" applyFill="1" applyBorder="1" applyAlignment="1">
      <alignment horizontal="right" wrapText="1"/>
    </xf>
    <xf numFmtId="49" fontId="0" fillId="0" borderId="0" xfId="0" applyNumberFormat="1" applyFill="1" applyBorder="1" applyAlignment="1">
      <alignment/>
    </xf>
    <xf numFmtId="49" fontId="0" fillId="0" borderId="0" xfId="0" applyNumberFormat="1" applyFill="1" applyAlignment="1">
      <alignment/>
    </xf>
    <xf numFmtId="49" fontId="27" fillId="0" borderId="0" xfId="0" applyNumberFormat="1" applyFont="1" applyFill="1" applyAlignment="1">
      <alignment/>
    </xf>
    <xf numFmtId="49" fontId="27" fillId="0" borderId="0" xfId="0" applyNumberFormat="1" applyFont="1" applyFill="1" applyAlignment="1">
      <alignment horizontal="left"/>
    </xf>
    <xf numFmtId="49" fontId="0" fillId="0" borderId="0" xfId="0" applyNumberFormat="1" applyFont="1" applyFill="1" applyAlignment="1">
      <alignment/>
    </xf>
    <xf numFmtId="0" fontId="0" fillId="0" borderId="0" xfId="0" applyFont="1" applyFill="1" applyAlignment="1">
      <alignment/>
    </xf>
    <xf numFmtId="0" fontId="25" fillId="0" borderId="30" xfId="0" applyFont="1" applyFill="1" applyBorder="1" applyAlignment="1">
      <alignment horizontal="center" wrapText="1"/>
    </xf>
    <xf numFmtId="0" fontId="5" fillId="0" borderId="26" xfId="0" applyFont="1" applyFill="1" applyBorder="1" applyAlignment="1">
      <alignment horizontal="center"/>
    </xf>
    <xf numFmtId="0" fontId="0" fillId="0" borderId="0" xfId="0" applyFill="1" applyAlignment="1">
      <alignment/>
    </xf>
    <xf numFmtId="0" fontId="4" fillId="0" borderId="21" xfId="0" applyFont="1" applyFill="1" applyBorder="1" applyAlignment="1">
      <alignment horizontal="center" wrapText="1"/>
    </xf>
    <xf numFmtId="174" fontId="4" fillId="0" borderId="13" xfId="112" applyNumberFormat="1" applyFont="1" applyFill="1" applyBorder="1" applyAlignment="1">
      <alignment horizontal="left"/>
    </xf>
    <xf numFmtId="0" fontId="28" fillId="0" borderId="0" xfId="0" applyFont="1" applyFill="1" applyAlignment="1">
      <alignment/>
    </xf>
    <xf numFmtId="0" fontId="11" fillId="0" borderId="0" xfId="0" applyFont="1" applyFill="1" applyBorder="1" applyAlignment="1">
      <alignment horizontal="center" wrapText="1"/>
    </xf>
    <xf numFmtId="0" fontId="2" fillId="0" borderId="0" xfId="177" applyFont="1" applyFill="1">
      <alignment/>
      <protection/>
    </xf>
    <xf numFmtId="0" fontId="4" fillId="0" borderId="0" xfId="177" applyNumberFormat="1" applyFont="1" applyFill="1" applyBorder="1" applyAlignment="1">
      <alignment horizontal="center" wrapText="1"/>
      <protection/>
    </xf>
    <xf numFmtId="0" fontId="12" fillId="0" borderId="13" xfId="0" applyFont="1" applyFill="1" applyBorder="1" applyAlignment="1">
      <alignment horizontal="center"/>
    </xf>
    <xf numFmtId="1" fontId="0" fillId="0" borderId="13" xfId="0" applyNumberFormat="1" applyFont="1" applyFill="1" applyBorder="1" applyAlignment="1" applyProtection="1">
      <alignment horizontal="center"/>
      <protection hidden="1"/>
    </xf>
    <xf numFmtId="0" fontId="0" fillId="0" borderId="21" xfId="0" applyNumberFormat="1" applyFont="1" applyFill="1" applyBorder="1" applyAlignment="1">
      <alignment horizontal="center" wrapText="1"/>
    </xf>
    <xf numFmtId="0" fontId="28" fillId="0" borderId="0" xfId="0" applyFont="1" applyFill="1" applyAlignment="1">
      <alignment/>
    </xf>
    <xf numFmtId="0" fontId="4" fillId="0" borderId="21" xfId="178" applyNumberFormat="1" applyFont="1" applyFill="1" applyBorder="1" applyAlignment="1">
      <alignment horizontal="center" vertical="center" wrapText="1"/>
      <protection/>
    </xf>
    <xf numFmtId="0" fontId="54" fillId="0" borderId="21" xfId="178" applyFont="1" applyFill="1" applyBorder="1" applyAlignment="1" applyProtection="1">
      <alignment horizontal="center" vertical="center"/>
      <protection/>
    </xf>
    <xf numFmtId="0" fontId="3" fillId="0" borderId="0" xfId="0" applyFont="1" applyFill="1" applyAlignment="1">
      <alignment/>
    </xf>
    <xf numFmtId="0" fontId="3" fillId="0" borderId="31" xfId="178" applyNumberFormat="1" applyFont="1" applyFill="1" applyBorder="1" applyAlignment="1">
      <alignment vertical="center"/>
      <protection/>
    </xf>
    <xf numFmtId="3" fontId="4" fillId="0" borderId="13" xfId="112" applyNumberFormat="1" applyFont="1" applyFill="1" applyBorder="1" applyAlignment="1">
      <alignment horizontal="center"/>
    </xf>
    <xf numFmtId="49" fontId="11" fillId="0" borderId="21" xfId="0" applyNumberFormat="1" applyFont="1" applyFill="1" applyBorder="1" applyAlignment="1">
      <alignment horizontal="center" vertical="center" wrapText="1"/>
    </xf>
    <xf numFmtId="3" fontId="61" fillId="0" borderId="13" xfId="178" applyNumberFormat="1" applyFont="1" applyFill="1" applyBorder="1" applyAlignment="1" applyProtection="1">
      <alignment horizontal="right" wrapText="1"/>
      <protection/>
    </xf>
    <xf numFmtId="10" fontId="61" fillId="0" borderId="13" xfId="192" applyNumberFormat="1" applyFont="1" applyFill="1" applyBorder="1" applyAlignment="1">
      <alignment horizontal="center"/>
    </xf>
    <xf numFmtId="10" fontId="61" fillId="0" borderId="13" xfId="178" applyNumberFormat="1" applyFont="1" applyFill="1" applyBorder="1" applyAlignment="1">
      <alignment horizontal="center"/>
      <protection/>
    </xf>
    <xf numFmtId="3" fontId="25" fillId="0" borderId="13" xfId="178" applyNumberFormat="1" applyFont="1" applyFill="1" applyBorder="1" applyAlignment="1">
      <alignment horizontal="right" wrapText="1"/>
      <protection/>
    </xf>
    <xf numFmtId="174" fontId="25" fillId="0" borderId="26" xfId="112" applyNumberFormat="1" applyFont="1" applyFill="1" applyBorder="1" applyAlignment="1" applyProtection="1">
      <alignment horizontal="center" vertical="center" wrapText="1"/>
      <protection/>
    </xf>
    <xf numFmtId="49" fontId="11" fillId="0" borderId="0" xfId="0" applyNumberFormat="1" applyFont="1" applyFill="1" applyBorder="1" applyAlignment="1">
      <alignment horizontal="center" wrapText="1"/>
    </xf>
    <xf numFmtId="3" fontId="25" fillId="0" borderId="26" xfId="112" applyNumberFormat="1" applyFont="1" applyFill="1" applyBorder="1" applyAlignment="1" applyProtection="1">
      <alignment horizontal="center" vertical="center" wrapText="1"/>
      <protection/>
    </xf>
    <xf numFmtId="3" fontId="25" fillId="0" borderId="13" xfId="112" applyNumberFormat="1" applyFont="1" applyFill="1" applyBorder="1" applyAlignment="1">
      <alignment horizontal="center" vertical="center" wrapText="1"/>
    </xf>
    <xf numFmtId="0" fontId="3" fillId="0" borderId="0" xfId="178" applyFont="1" applyFill="1" applyAlignment="1">
      <alignment horizontal="center" vertical="center"/>
      <protection/>
    </xf>
    <xf numFmtId="0" fontId="3" fillId="0" borderId="0" xfId="178" applyNumberFormat="1" applyFont="1" applyFill="1" applyBorder="1" applyAlignment="1">
      <alignment horizontal="center" vertical="center"/>
      <protection/>
    </xf>
    <xf numFmtId="49" fontId="11" fillId="0" borderId="21" xfId="0" applyNumberFormat="1" applyFont="1" applyFill="1" applyBorder="1" applyAlignment="1">
      <alignment horizontal="center" wrapText="1"/>
    </xf>
    <xf numFmtId="49" fontId="11" fillId="0" borderId="13" xfId="0" applyNumberFormat="1" applyFont="1" applyFill="1" applyBorder="1" applyAlignment="1">
      <alignment horizontal="center" wrapText="1"/>
    </xf>
    <xf numFmtId="0" fontId="0" fillId="0" borderId="0" xfId="0" applyNumberFormat="1" applyFill="1" applyAlignment="1">
      <alignment/>
    </xf>
    <xf numFmtId="2" fontId="1" fillId="0" borderId="0" xfId="0" applyNumberFormat="1" applyFont="1" applyFill="1" applyAlignment="1">
      <alignment/>
    </xf>
    <xf numFmtId="2" fontId="2" fillId="0" borderId="0" xfId="0" applyNumberFormat="1" applyFont="1" applyFill="1" applyBorder="1" applyAlignment="1">
      <alignment/>
    </xf>
    <xf numFmtId="2" fontId="0" fillId="0" borderId="0" xfId="0" applyNumberFormat="1" applyFont="1" applyFill="1" applyAlignment="1">
      <alignment/>
    </xf>
    <xf numFmtId="2" fontId="1" fillId="0" borderId="0" xfId="0" applyNumberFormat="1" applyFont="1" applyFill="1" applyBorder="1" applyAlignment="1">
      <alignment/>
    </xf>
    <xf numFmtId="2" fontId="0" fillId="0" borderId="0" xfId="0" applyNumberFormat="1" applyFont="1" applyFill="1" applyAlignment="1">
      <alignment/>
    </xf>
    <xf numFmtId="2" fontId="3" fillId="0" borderId="0" xfId="0" applyNumberFormat="1" applyFont="1" applyFill="1" applyAlignment="1">
      <alignment/>
    </xf>
    <xf numFmtId="2" fontId="4" fillId="0" borderId="0" xfId="0" applyNumberFormat="1" applyFont="1" applyFill="1" applyAlignment="1">
      <alignment/>
    </xf>
    <xf numFmtId="2" fontId="3" fillId="0" borderId="0" xfId="0" applyNumberFormat="1" applyFont="1" applyFill="1" applyBorder="1" applyAlignment="1">
      <alignment/>
    </xf>
    <xf numFmtId="2" fontId="4" fillId="0" borderId="24"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4" fillId="0" borderId="13" xfId="0" applyNumberFormat="1" applyFont="1" applyFill="1" applyBorder="1" applyAlignment="1">
      <alignment horizontal="center" vertical="center" wrapText="1"/>
    </xf>
    <xf numFmtId="1" fontId="25" fillId="0" borderId="27" xfId="0" applyNumberFormat="1" applyFont="1" applyFill="1" applyBorder="1" applyAlignment="1">
      <alignment horizontal="center" vertical="center"/>
    </xf>
    <xf numFmtId="2" fontId="62" fillId="0" borderId="0" xfId="0" applyNumberFormat="1" applyFont="1" applyFill="1" applyBorder="1" applyAlignment="1">
      <alignment horizontal="center"/>
    </xf>
    <xf numFmtId="2" fontId="62" fillId="0" borderId="0" xfId="0" applyNumberFormat="1" applyFont="1" applyFill="1" applyAlignment="1">
      <alignment horizontal="center"/>
    </xf>
    <xf numFmtId="49" fontId="11" fillId="0" borderId="26" xfId="0" applyNumberFormat="1" applyFont="1" applyFill="1" applyBorder="1" applyAlignment="1">
      <alignment horizontal="center"/>
    </xf>
    <xf numFmtId="2" fontId="6" fillId="0" borderId="26" xfId="0" applyNumberFormat="1" applyFont="1" applyFill="1" applyBorder="1" applyAlignment="1">
      <alignment horizontal="left"/>
    </xf>
    <xf numFmtId="3" fontId="7" fillId="0" borderId="13" xfId="182" applyNumberFormat="1" applyFont="1" applyFill="1" applyBorder="1" applyAlignment="1" applyProtection="1">
      <alignment horizontal="center" vertical="center"/>
      <protection/>
    </xf>
    <xf numFmtId="3" fontId="4" fillId="0" borderId="0" xfId="182" applyNumberFormat="1" applyFont="1" applyFill="1" applyBorder="1" applyAlignment="1" applyProtection="1">
      <alignment horizontal="center" vertical="center"/>
      <protection/>
    </xf>
    <xf numFmtId="49" fontId="25" fillId="0" borderId="13" xfId="0" applyNumberFormat="1" applyFont="1" applyFill="1" applyBorder="1" applyAlignment="1">
      <alignment horizontal="center"/>
    </xf>
    <xf numFmtId="1" fontId="5" fillId="0" borderId="13" xfId="0" applyNumberFormat="1" applyFont="1" applyFill="1" applyBorder="1" applyAlignment="1">
      <alignment horizontal="left"/>
    </xf>
    <xf numFmtId="3" fontId="4" fillId="0" borderId="13" xfId="182" applyNumberFormat="1" applyFont="1" applyFill="1" applyBorder="1" applyAlignment="1" applyProtection="1">
      <alignment horizontal="center" vertical="center"/>
      <protection/>
    </xf>
    <xf numFmtId="49" fontId="11" fillId="0" borderId="13" xfId="0" applyNumberFormat="1" applyFont="1" applyFill="1" applyBorder="1" applyAlignment="1">
      <alignment horizontal="center"/>
    </xf>
    <xf numFmtId="1" fontId="6" fillId="0" borderId="13" xfId="0" applyNumberFormat="1" applyFont="1" applyFill="1" applyBorder="1" applyAlignment="1">
      <alignment horizontal="left"/>
    </xf>
    <xf numFmtId="1" fontId="6" fillId="0" borderId="21" xfId="0" applyNumberFormat="1" applyFont="1" applyFill="1" applyBorder="1" applyAlignment="1">
      <alignment horizontal="left"/>
    </xf>
    <xf numFmtId="2" fontId="5" fillId="0" borderId="13" xfId="0" applyNumberFormat="1" applyFont="1" applyFill="1" applyBorder="1" applyAlignment="1">
      <alignment horizontal="left" vertical="center" wrapText="1"/>
    </xf>
    <xf numFmtId="10" fontId="0" fillId="0" borderId="13" xfId="178" applyNumberFormat="1" applyFont="1" applyFill="1" applyBorder="1" applyAlignment="1">
      <alignment horizontal="right" vertical="center"/>
      <protection/>
    </xf>
    <xf numFmtId="2" fontId="7" fillId="0" borderId="0" xfId="0" applyNumberFormat="1" applyFont="1" applyFill="1" applyAlignment="1">
      <alignment/>
    </xf>
    <xf numFmtId="2" fontId="7" fillId="0" borderId="26" xfId="0" applyNumberFormat="1" applyFont="1" applyFill="1" applyBorder="1" applyAlignment="1">
      <alignment horizontal="left"/>
    </xf>
    <xf numFmtId="1" fontId="4" fillId="0" borderId="13" xfId="0" applyNumberFormat="1" applyFont="1" applyFill="1" applyBorder="1" applyAlignment="1">
      <alignment horizontal="left"/>
    </xf>
    <xf numFmtId="1" fontId="7" fillId="0" borderId="13" xfId="0" applyNumberFormat="1" applyFont="1" applyFill="1" applyBorder="1" applyAlignment="1">
      <alignment horizontal="left"/>
    </xf>
    <xf numFmtId="1" fontId="7" fillId="0" borderId="21" xfId="0" applyNumberFormat="1" applyFont="1" applyFill="1" applyBorder="1" applyAlignment="1">
      <alignment horizontal="left"/>
    </xf>
    <xf numFmtId="2" fontId="4"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wrapText="1"/>
    </xf>
    <xf numFmtId="1" fontId="25" fillId="0" borderId="13" xfId="0" applyNumberFormat="1" applyFont="1" applyFill="1" applyBorder="1" applyAlignment="1">
      <alignment horizontal="center" vertical="center"/>
    </xf>
    <xf numFmtId="2" fontId="59" fillId="0" borderId="0" xfId="0" applyNumberFormat="1" applyFont="1" applyFill="1" applyAlignment="1">
      <alignment/>
    </xf>
    <xf numFmtId="10" fontId="5" fillId="0" borderId="13" xfId="178" applyNumberFormat="1" applyFont="1" applyFill="1" applyBorder="1" applyAlignment="1">
      <alignment horizontal="right" vertical="center"/>
      <protection/>
    </xf>
    <xf numFmtId="2" fontId="7" fillId="0" borderId="13"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4" fillId="0" borderId="27" xfId="0" applyNumberFormat="1" applyFont="1" applyFill="1" applyBorder="1" applyAlignment="1">
      <alignment horizontal="center"/>
    </xf>
    <xf numFmtId="2" fontId="8" fillId="0" borderId="0" xfId="0" applyNumberFormat="1" applyFont="1" applyFill="1" applyBorder="1" applyAlignment="1">
      <alignment horizontal="center"/>
    </xf>
    <xf numFmtId="2" fontId="80" fillId="0" borderId="0" xfId="0" applyNumberFormat="1" applyFont="1" applyFill="1" applyAlignment="1">
      <alignment horizontal="center"/>
    </xf>
    <xf numFmtId="10" fontId="7" fillId="0" borderId="13" xfId="178" applyNumberFormat="1" applyFont="1" applyFill="1" applyBorder="1" applyAlignment="1">
      <alignment horizontal="right" vertical="center"/>
      <protection/>
    </xf>
    <xf numFmtId="10" fontId="4" fillId="0" borderId="13" xfId="178" applyNumberFormat="1" applyFont="1" applyFill="1" applyBorder="1" applyAlignment="1">
      <alignment horizontal="right" vertical="center"/>
      <protection/>
    </xf>
    <xf numFmtId="2" fontId="7" fillId="0" borderId="21" xfId="0" applyNumberFormat="1" applyFont="1" applyFill="1" applyBorder="1" applyAlignment="1">
      <alignment horizontal="left" wrapText="1"/>
    </xf>
    <xf numFmtId="2" fontId="25" fillId="0" borderId="0" xfId="0" applyNumberFormat="1" applyFont="1" applyFill="1" applyBorder="1" applyAlignment="1">
      <alignment horizontal="center"/>
    </xf>
    <xf numFmtId="2" fontId="6" fillId="0" borderId="21" xfId="0" applyNumberFormat="1" applyFont="1" applyFill="1" applyBorder="1" applyAlignment="1">
      <alignment horizontal="left" wrapText="1"/>
    </xf>
    <xf numFmtId="0" fontId="13"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7" fillId="0" borderId="24"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xf>
    <xf numFmtId="0" fontId="80" fillId="0" borderId="13" xfId="0" applyFont="1" applyFill="1" applyBorder="1" applyAlignment="1">
      <alignment horizontal="center"/>
    </xf>
    <xf numFmtId="0" fontId="80" fillId="0" borderId="0" xfId="0" applyFont="1" applyFill="1" applyBorder="1" applyAlignment="1">
      <alignment/>
    </xf>
    <xf numFmtId="0" fontId="80" fillId="0" borderId="0" xfId="0" applyFont="1" applyFill="1" applyAlignment="1">
      <alignment/>
    </xf>
    <xf numFmtId="2" fontId="59" fillId="0" borderId="0" xfId="0" applyNumberFormat="1" applyFont="1" applyFill="1" applyBorder="1" applyAlignment="1">
      <alignment/>
    </xf>
    <xf numFmtId="2" fontId="6" fillId="0" borderId="21" xfId="0" applyNumberFormat="1" applyFont="1" applyFill="1" applyBorder="1" applyAlignment="1">
      <alignment horizontal="left" vertical="center" wrapText="1"/>
    </xf>
    <xf numFmtId="2" fontId="81" fillId="0" borderId="0" xfId="0" applyNumberFormat="1" applyFont="1" applyFill="1" applyBorder="1" applyAlignment="1">
      <alignment/>
    </xf>
    <xf numFmtId="0" fontId="60" fillId="0" borderId="31" xfId="0" applyFont="1" applyFill="1" applyBorder="1" applyAlignment="1">
      <alignment/>
    </xf>
    <xf numFmtId="0" fontId="82" fillId="0" borderId="0" xfId="0" applyFont="1" applyFill="1" applyAlignment="1">
      <alignment/>
    </xf>
    <xf numFmtId="0" fontId="60" fillId="0" borderId="31" xfId="0" applyFont="1" applyFill="1" applyBorder="1" applyAlignment="1">
      <alignment wrapText="1"/>
    </xf>
    <xf numFmtId="0" fontId="52" fillId="0" borderId="0" xfId="0" applyNumberFormat="1" applyFont="1" applyFill="1" applyAlignment="1">
      <alignment horizontal="center"/>
    </xf>
    <xf numFmtId="0" fontId="82" fillId="0" borderId="0" xfId="0" applyNumberFormat="1" applyFont="1" applyFill="1" applyAlignment="1">
      <alignment/>
    </xf>
    <xf numFmtId="0" fontId="82" fillId="0" borderId="0" xfId="0" applyNumberFormat="1" applyFont="1" applyFill="1" applyBorder="1" applyAlignment="1">
      <alignment wrapText="1"/>
    </xf>
    <xf numFmtId="0" fontId="0" fillId="0" borderId="0" xfId="0" applyNumberFormat="1" applyFont="1" applyFill="1" applyBorder="1" applyAlignment="1">
      <alignment/>
    </xf>
    <xf numFmtId="0" fontId="82" fillId="0" borderId="0" xfId="0" applyNumberFormat="1" applyFont="1" applyFill="1" applyAlignment="1">
      <alignment wrapText="1"/>
    </xf>
    <xf numFmtId="0" fontId="82" fillId="0" borderId="0" xfId="0" applyNumberFormat="1" applyFont="1" applyFill="1" applyBorder="1" applyAlignment="1">
      <alignment/>
    </xf>
    <xf numFmtId="0" fontId="82" fillId="0" borderId="0" xfId="0" applyNumberFormat="1" applyFont="1" applyFill="1" applyBorder="1" applyAlignment="1">
      <alignment horizontal="center" wrapText="1"/>
    </xf>
    <xf numFmtId="0" fontId="0" fillId="0" borderId="0" xfId="0" applyNumberFormat="1" applyFont="1" applyFill="1" applyAlignment="1">
      <alignment/>
    </xf>
    <xf numFmtId="49" fontId="0" fillId="0" borderId="0" xfId="0" applyNumberFormat="1" applyFont="1" applyFill="1" applyBorder="1" applyAlignment="1">
      <alignment/>
    </xf>
    <xf numFmtId="49" fontId="1" fillId="0" borderId="0" xfId="0" applyNumberFormat="1" applyFont="1" applyFill="1" applyBorder="1" applyAlignment="1">
      <alignment/>
    </xf>
    <xf numFmtId="0" fontId="1" fillId="0" borderId="0" xfId="0" applyNumberFormat="1" applyFont="1" applyFill="1" applyAlignment="1">
      <alignment/>
    </xf>
    <xf numFmtId="49" fontId="11" fillId="0" borderId="26"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10" fontId="3" fillId="0" borderId="13" xfId="178" applyNumberFormat="1" applyFont="1" applyFill="1" applyBorder="1" applyAlignment="1">
      <alignment horizontal="right" vertical="center"/>
      <protection/>
    </xf>
    <xf numFmtId="0" fontId="82" fillId="0" borderId="0" xfId="0" applyFont="1" applyFill="1" applyBorder="1" applyAlignment="1">
      <alignment wrapText="1"/>
    </xf>
    <xf numFmtId="0" fontId="4" fillId="0" borderId="0" xfId="0" applyNumberFormat="1" applyFont="1" applyFill="1" applyAlignment="1">
      <alignment/>
    </xf>
    <xf numFmtId="0" fontId="7" fillId="0" borderId="0" xfId="0" applyFont="1" applyFill="1" applyAlignment="1">
      <alignment/>
    </xf>
    <xf numFmtId="49" fontId="0" fillId="0" borderId="0" xfId="0" applyNumberFormat="1" applyFont="1" applyFill="1" applyAlignment="1">
      <alignment/>
    </xf>
    <xf numFmtId="0" fontId="4" fillId="0" borderId="26" xfId="178" applyNumberFormat="1" applyFont="1" applyFill="1" applyBorder="1" applyAlignment="1">
      <alignment horizontal="center" vertical="center" wrapText="1"/>
      <protection/>
    </xf>
    <xf numFmtId="3" fontId="8" fillId="0" borderId="26" xfId="122" applyNumberFormat="1" applyFont="1" applyFill="1" applyBorder="1" applyAlignment="1" applyProtection="1">
      <alignment horizontal="right" wrapText="1"/>
      <protection/>
    </xf>
    <xf numFmtId="10" fontId="8" fillId="0" borderId="13" xfId="178" applyNumberFormat="1" applyFont="1" applyFill="1" applyBorder="1" applyAlignment="1">
      <alignment horizontal="right" wrapText="1"/>
      <protection/>
    </xf>
    <xf numFmtId="0" fontId="0" fillId="0" borderId="0" xfId="178" applyFont="1" applyFill="1">
      <alignment/>
      <protection/>
    </xf>
    <xf numFmtId="0" fontId="6" fillId="0" borderId="0" xfId="178" applyFont="1" applyFill="1">
      <alignment/>
      <protection/>
    </xf>
    <xf numFmtId="174" fontId="55" fillId="0" borderId="26" xfId="123" applyNumberFormat="1" applyFont="1" applyFill="1" applyBorder="1" applyAlignment="1" applyProtection="1">
      <alignment horizontal="center" wrapText="1"/>
      <protection/>
    </xf>
    <xf numFmtId="3" fontId="55" fillId="0" borderId="13" xfId="178" applyNumberFormat="1" applyFont="1" applyFill="1" applyBorder="1" applyAlignment="1">
      <alignment horizontal="right" wrapText="1"/>
      <protection/>
    </xf>
    <xf numFmtId="0" fontId="3" fillId="0" borderId="0" xfId="178" applyFont="1" applyFill="1">
      <alignment/>
      <protection/>
    </xf>
    <xf numFmtId="10" fontId="55" fillId="0" borderId="13" xfId="195" applyNumberFormat="1" applyFont="1" applyFill="1" applyBorder="1" applyAlignment="1">
      <alignment horizontal="right" wrapText="1"/>
    </xf>
    <xf numFmtId="174" fontId="0" fillId="0" borderId="13" xfId="112" applyNumberFormat="1" applyFont="1" applyFill="1" applyBorder="1" applyAlignment="1">
      <alignment horizontal="left"/>
    </xf>
    <xf numFmtId="0" fontId="0" fillId="0" borderId="13" xfId="0" applyFont="1" applyFill="1" applyBorder="1" applyAlignment="1">
      <alignment horizontal="left" wrapText="1"/>
    </xf>
    <xf numFmtId="1" fontId="0" fillId="0" borderId="13" xfId="112" applyNumberFormat="1" applyFont="1" applyFill="1" applyBorder="1" applyAlignment="1">
      <alignment horizontal="center" wrapText="1"/>
    </xf>
    <xf numFmtId="3" fontId="25" fillId="0" borderId="30" xfId="0" applyNumberFormat="1" applyFont="1" applyFill="1" applyBorder="1" applyAlignment="1">
      <alignment horizontal="center" wrapText="1"/>
    </xf>
    <xf numFmtId="3" fontId="5" fillId="0" borderId="30" xfId="0" applyNumberFormat="1" applyFont="1" applyFill="1" applyBorder="1" applyAlignment="1">
      <alignment horizontal="center"/>
    </xf>
    <xf numFmtId="3" fontId="25" fillId="0" borderId="30" xfId="0" applyNumberFormat="1" applyFont="1" applyFill="1" applyBorder="1" applyAlignment="1">
      <alignment horizontal="center" wrapText="1"/>
    </xf>
    <xf numFmtId="3" fontId="5" fillId="0" borderId="30" xfId="0" applyNumberFormat="1" applyFont="1" applyFill="1" applyBorder="1" applyAlignment="1">
      <alignment horizontal="center"/>
    </xf>
    <xf numFmtId="49" fontId="4" fillId="0" borderId="13" xfId="178" applyNumberFormat="1" applyFont="1" applyFill="1" applyBorder="1" applyAlignment="1" applyProtection="1">
      <alignment horizontal="center" vertical="center" wrapText="1"/>
      <protection/>
    </xf>
    <xf numFmtId="3" fontId="11" fillId="0" borderId="13" xfId="182" applyNumberFormat="1" applyFont="1" applyFill="1" applyBorder="1" applyAlignment="1" applyProtection="1">
      <alignment horizontal="center" vertical="center"/>
      <protection/>
    </xf>
    <xf numFmtId="3" fontId="54" fillId="0" borderId="13" xfId="182" applyNumberFormat="1" applyFont="1" applyFill="1" applyBorder="1" applyAlignment="1" applyProtection="1">
      <alignment horizontal="center" vertical="center"/>
      <protection/>
    </xf>
    <xf numFmtId="3" fontId="5" fillId="0" borderId="0" xfId="178" applyNumberFormat="1" applyFont="1" applyFill="1">
      <alignment/>
      <protection/>
    </xf>
    <xf numFmtId="49" fontId="0" fillId="0" borderId="0" xfId="178" applyNumberFormat="1" applyFont="1" applyFill="1" applyBorder="1" applyAlignment="1">
      <alignment horizontal="center"/>
      <protection/>
    </xf>
    <xf numFmtId="49" fontId="4" fillId="0" borderId="0" xfId="178" applyNumberFormat="1" applyFont="1" applyFill="1" applyBorder="1" applyAlignment="1" applyProtection="1">
      <alignment horizontal="center" vertical="center" wrapText="1"/>
      <protection/>
    </xf>
    <xf numFmtId="0" fontId="18" fillId="0" borderId="0" xfId="178" applyFont="1" applyFill="1" applyBorder="1" applyAlignment="1">
      <alignment horizontal="center"/>
      <protection/>
    </xf>
    <xf numFmtId="0" fontId="52" fillId="0" borderId="0" xfId="0" applyNumberFormat="1" applyFont="1" applyFill="1" applyBorder="1" applyAlignment="1">
      <alignment wrapText="1"/>
    </xf>
    <xf numFmtId="0" fontId="82" fillId="0" borderId="0" xfId="0" applyNumberFormat="1" applyFont="1" applyFill="1" applyAlignment="1">
      <alignment/>
    </xf>
    <xf numFmtId="174" fontId="5" fillId="0" borderId="0" xfId="178" applyNumberFormat="1" applyFont="1" applyFill="1">
      <alignment/>
      <protection/>
    </xf>
    <xf numFmtId="0" fontId="0" fillId="0" borderId="0" xfId="0" applyAlignment="1">
      <alignment horizontal="center"/>
    </xf>
    <xf numFmtId="0" fontId="0" fillId="57" borderId="0" xfId="0" applyFill="1" applyAlignment="1">
      <alignment horizontal="center"/>
    </xf>
    <xf numFmtId="49" fontId="0" fillId="0" borderId="0" xfId="0" applyNumberFormat="1" applyAlignment="1">
      <alignment horizontal="center"/>
    </xf>
    <xf numFmtId="0" fontId="0" fillId="0" borderId="0" xfId="0" applyAlignment="1">
      <alignment horizontal="left" wrapText="1"/>
    </xf>
    <xf numFmtId="0" fontId="0" fillId="0" borderId="0" xfId="0" applyAlignment="1">
      <alignment horizontal="center" wrapText="1"/>
    </xf>
    <xf numFmtId="49" fontId="0" fillId="0" borderId="0" xfId="0" applyNumberFormat="1" applyFont="1" applyFill="1" applyAlignment="1">
      <alignment horizontal="center"/>
    </xf>
    <xf numFmtId="49" fontId="3" fillId="0" borderId="0" xfId="0" applyNumberFormat="1" applyFont="1" applyFill="1" applyAlignment="1">
      <alignment horizontal="center" wrapText="1"/>
    </xf>
    <xf numFmtId="49" fontId="0" fillId="0" borderId="25" xfId="178" applyNumberFormat="1" applyFont="1" applyFill="1" applyBorder="1" applyAlignment="1">
      <alignment horizontal="center"/>
      <protection/>
    </xf>
    <xf numFmtId="0" fontId="4" fillId="0" borderId="13" xfId="178" applyNumberFormat="1" applyFont="1" applyFill="1" applyBorder="1" applyAlignment="1">
      <alignment horizontal="center" vertical="center" wrapText="1"/>
      <protection/>
    </xf>
    <xf numFmtId="0" fontId="5" fillId="0" borderId="0" xfId="178" applyFont="1" applyFill="1" applyAlignment="1">
      <alignment horizontal="center" vertical="center" wrapText="1"/>
      <protection/>
    </xf>
    <xf numFmtId="49" fontId="4" fillId="0" borderId="13" xfId="178" applyNumberFormat="1" applyFont="1" applyFill="1" applyBorder="1" applyAlignment="1">
      <alignment horizontal="center" vertical="center" wrapText="1"/>
      <protection/>
    </xf>
    <xf numFmtId="49" fontId="4" fillId="0" borderId="27" xfId="178" applyNumberFormat="1" applyFont="1" applyFill="1" applyBorder="1" applyAlignment="1" applyProtection="1">
      <alignment horizontal="center" vertical="center" wrapText="1"/>
      <protection/>
    </xf>
    <xf numFmtId="0" fontId="3" fillId="0" borderId="0" xfId="178" applyFont="1" applyFill="1" applyAlignment="1">
      <alignment horizontal="center"/>
      <protection/>
    </xf>
    <xf numFmtId="0" fontId="52" fillId="0" borderId="0" xfId="178" applyFont="1" applyFill="1" applyAlignment="1">
      <alignment horizontal="center" wrapText="1"/>
      <protection/>
    </xf>
    <xf numFmtId="49" fontId="52" fillId="0" borderId="0" xfId="178" applyNumberFormat="1" applyFont="1" applyFill="1" applyAlignment="1">
      <alignment horizontal="center"/>
      <protection/>
    </xf>
    <xf numFmtId="0" fontId="60" fillId="0" borderId="0" xfId="178" applyFont="1" applyFill="1" applyAlignment="1">
      <alignment horizontal="center" wrapText="1"/>
      <protection/>
    </xf>
    <xf numFmtId="49" fontId="4" fillId="0" borderId="13" xfId="178" applyNumberFormat="1" applyFont="1" applyFill="1" applyBorder="1" applyAlignment="1" applyProtection="1">
      <alignment horizontal="center" vertical="center" wrapText="1"/>
      <protection/>
    </xf>
    <xf numFmtId="49" fontId="4" fillId="0" borderId="24" xfId="178" applyNumberFormat="1" applyFont="1" applyFill="1" applyBorder="1" applyAlignment="1" applyProtection="1">
      <alignment horizontal="center" vertical="center" wrapText="1"/>
      <protection/>
    </xf>
    <xf numFmtId="49" fontId="4" fillId="0" borderId="32" xfId="178" applyNumberFormat="1" applyFont="1" applyFill="1" applyBorder="1" applyAlignment="1" applyProtection="1">
      <alignment horizontal="center" vertical="center" wrapText="1"/>
      <protection/>
    </xf>
    <xf numFmtId="49" fontId="4" fillId="0" borderId="26" xfId="178" applyNumberFormat="1" applyFont="1" applyFill="1" applyBorder="1" applyAlignment="1" applyProtection="1">
      <alignment horizontal="center" vertical="center" wrapText="1"/>
      <protection/>
    </xf>
    <xf numFmtId="49" fontId="4" fillId="0" borderId="21" xfId="178" applyNumberFormat="1" applyFont="1" applyFill="1" applyBorder="1" applyAlignment="1">
      <alignment horizontal="center" vertical="center" wrapText="1"/>
      <protection/>
    </xf>
    <xf numFmtId="49" fontId="4" fillId="0" borderId="6" xfId="178" applyNumberFormat="1" applyFont="1" applyFill="1" applyBorder="1" applyAlignment="1">
      <alignment horizontal="center" vertical="center" wrapText="1"/>
      <protection/>
    </xf>
    <xf numFmtId="0" fontId="3" fillId="0" borderId="0" xfId="178" applyFont="1" applyFill="1" applyAlignment="1">
      <alignment horizontal="center" vertical="center"/>
      <protection/>
    </xf>
    <xf numFmtId="0" fontId="3" fillId="0" borderId="0" xfId="178" applyFont="1" applyFill="1" applyAlignment="1">
      <alignment horizontal="center"/>
      <protection/>
    </xf>
    <xf numFmtId="0" fontId="4" fillId="0" borderId="21" xfId="178" applyNumberFormat="1" applyFont="1" applyFill="1" applyBorder="1" applyAlignment="1">
      <alignment horizontal="center" vertical="center" wrapText="1"/>
      <protection/>
    </xf>
    <xf numFmtId="0" fontId="4" fillId="0" borderId="27" xfId="178" applyNumberFormat="1" applyFont="1" applyFill="1" applyBorder="1" applyAlignment="1">
      <alignment horizontal="center" vertical="center" wrapText="1"/>
      <protection/>
    </xf>
    <xf numFmtId="0" fontId="3" fillId="0" borderId="0" xfId="178" applyNumberFormat="1" applyFont="1" applyFill="1" applyBorder="1" applyAlignment="1">
      <alignment horizontal="center" vertical="center"/>
      <protection/>
    </xf>
    <xf numFmtId="0" fontId="18" fillId="0" borderId="31" xfId="178" applyFont="1" applyFill="1" applyBorder="1" applyAlignment="1">
      <alignment horizontal="center"/>
      <protection/>
    </xf>
    <xf numFmtId="49" fontId="0" fillId="0" borderId="25" xfId="178" applyNumberFormat="1" applyFont="1" applyFill="1" applyBorder="1" applyAlignment="1">
      <alignment horizontal="center"/>
      <protection/>
    </xf>
    <xf numFmtId="0" fontId="18" fillId="0" borderId="31" xfId="178" applyFont="1" applyFill="1" applyBorder="1" applyAlignment="1">
      <alignment horizontal="center"/>
      <protection/>
    </xf>
    <xf numFmtId="0" fontId="4" fillId="0" borderId="0" xfId="178" applyFont="1" applyFill="1" applyAlignment="1">
      <alignment horizontal="center"/>
      <protection/>
    </xf>
    <xf numFmtId="49" fontId="4" fillId="0" borderId="24" xfId="178" applyNumberFormat="1" applyFont="1" applyFill="1" applyBorder="1" applyAlignment="1">
      <alignment horizontal="center" vertical="center" wrapText="1"/>
      <protection/>
    </xf>
    <xf numFmtId="49" fontId="4" fillId="0" borderId="32" xfId="178" applyNumberFormat="1" applyFont="1" applyFill="1" applyBorder="1" applyAlignment="1">
      <alignment horizontal="center" vertical="center" wrapText="1"/>
      <protection/>
    </xf>
    <xf numFmtId="49" fontId="4" fillId="0" borderId="26" xfId="178" applyNumberFormat="1" applyFont="1" applyFill="1" applyBorder="1" applyAlignment="1">
      <alignment horizontal="center" vertical="center" wrapText="1"/>
      <protection/>
    </xf>
    <xf numFmtId="49" fontId="4" fillId="0" borderId="28" xfId="178" applyNumberFormat="1" applyFont="1" applyFill="1" applyBorder="1" applyAlignment="1">
      <alignment horizontal="center" vertical="center" wrapText="1"/>
      <protection/>
    </xf>
    <xf numFmtId="49" fontId="4" fillId="0" borderId="31" xfId="178" applyNumberFormat="1" applyFont="1" applyFill="1" applyBorder="1" applyAlignment="1">
      <alignment horizontal="center" vertical="center" wrapText="1"/>
      <protection/>
    </xf>
    <xf numFmtId="49" fontId="4" fillId="0" borderId="33" xfId="178" applyNumberFormat="1" applyFont="1" applyFill="1" applyBorder="1" applyAlignment="1">
      <alignment horizontal="center" vertical="center" wrapText="1"/>
      <protection/>
    </xf>
    <xf numFmtId="49" fontId="4" fillId="0" borderId="34" xfId="178" applyNumberFormat="1" applyFont="1" applyFill="1" applyBorder="1" applyAlignment="1">
      <alignment horizontal="center" vertical="center" wrapText="1"/>
      <protection/>
    </xf>
    <xf numFmtId="49" fontId="4" fillId="0" borderId="0" xfId="178" applyNumberFormat="1" applyFont="1" applyFill="1" applyBorder="1" applyAlignment="1">
      <alignment horizontal="center" vertical="center" wrapText="1"/>
      <protection/>
    </xf>
    <xf numFmtId="49" fontId="4" fillId="0" borderId="35" xfId="178" applyNumberFormat="1" applyFont="1" applyFill="1" applyBorder="1" applyAlignment="1">
      <alignment horizontal="center" vertical="center" wrapText="1"/>
      <protection/>
    </xf>
    <xf numFmtId="49" fontId="4" fillId="0" borderId="29" xfId="178" applyNumberFormat="1" applyFont="1" applyFill="1" applyBorder="1" applyAlignment="1">
      <alignment horizontal="center" vertical="center" wrapText="1"/>
      <protection/>
    </xf>
    <xf numFmtId="49" fontId="4" fillId="0" borderId="25" xfId="178" applyNumberFormat="1" applyFont="1" applyFill="1" applyBorder="1" applyAlignment="1">
      <alignment horizontal="center" vertical="center" wrapText="1"/>
      <protection/>
    </xf>
    <xf numFmtId="49" fontId="4" fillId="0" borderId="30" xfId="178" applyNumberFormat="1" applyFont="1" applyFill="1" applyBorder="1" applyAlignment="1">
      <alignment horizontal="center" vertical="center" wrapText="1"/>
      <protection/>
    </xf>
    <xf numFmtId="49" fontId="4" fillId="0" borderId="27" xfId="178" applyNumberFormat="1" applyFont="1" applyFill="1" applyBorder="1" applyAlignment="1">
      <alignment horizontal="center" vertical="center" wrapText="1"/>
      <protection/>
    </xf>
    <xf numFmtId="49" fontId="4" fillId="0" borderId="21" xfId="178" applyNumberFormat="1" applyFont="1" applyFill="1" applyBorder="1" applyAlignment="1" applyProtection="1">
      <alignment horizontal="center" vertical="center" wrapText="1"/>
      <protection/>
    </xf>
    <xf numFmtId="49" fontId="4" fillId="0" borderId="6" xfId="178" applyNumberFormat="1" applyFont="1" applyFill="1" applyBorder="1" applyAlignment="1" applyProtection="1">
      <alignment horizontal="center" vertical="center" wrapText="1"/>
      <protection/>
    </xf>
    <xf numFmtId="49" fontId="0" fillId="0" borderId="25" xfId="178" applyNumberFormat="1" applyFont="1" applyFill="1" applyBorder="1" applyAlignment="1">
      <alignment horizontal="right"/>
      <protection/>
    </xf>
    <xf numFmtId="0" fontId="52" fillId="0" borderId="0" xfId="178" applyFont="1" applyFill="1" applyAlignment="1">
      <alignment horizontal="center"/>
      <protection/>
    </xf>
    <xf numFmtId="0" fontId="5" fillId="0" borderId="28" xfId="178" applyNumberFormat="1" applyFont="1" applyFill="1" applyBorder="1" applyAlignment="1" applyProtection="1">
      <alignment horizontal="center" vertical="center" wrapText="1"/>
      <protection/>
    </xf>
    <xf numFmtId="0" fontId="5" fillId="0" borderId="31" xfId="178" applyNumberFormat="1" applyFont="1" applyFill="1" applyBorder="1" applyAlignment="1" applyProtection="1">
      <alignment horizontal="center" vertical="center" wrapText="1"/>
      <protection/>
    </xf>
    <xf numFmtId="0" fontId="5" fillId="0" borderId="33" xfId="178" applyNumberFormat="1" applyFont="1" applyFill="1" applyBorder="1" applyAlignment="1" applyProtection="1">
      <alignment horizontal="center" vertical="center" wrapText="1"/>
      <protection/>
    </xf>
    <xf numFmtId="0" fontId="5" fillId="0" borderId="29" xfId="178" applyNumberFormat="1" applyFont="1" applyFill="1" applyBorder="1" applyAlignment="1" applyProtection="1">
      <alignment horizontal="center" vertical="center" wrapText="1"/>
      <protection/>
    </xf>
    <xf numFmtId="0" fontId="5" fillId="0" borderId="25" xfId="178" applyNumberFormat="1" applyFont="1" applyFill="1" applyBorder="1" applyAlignment="1" applyProtection="1">
      <alignment horizontal="center" vertical="center" wrapText="1"/>
      <protection/>
    </xf>
    <xf numFmtId="0" fontId="5" fillId="0" borderId="30" xfId="178" applyNumberFormat="1" applyFont="1" applyFill="1" applyBorder="1" applyAlignment="1" applyProtection="1">
      <alignment horizontal="center" vertical="center" wrapText="1"/>
      <protection/>
    </xf>
    <xf numFmtId="3" fontId="5" fillId="0" borderId="13" xfId="178" applyNumberFormat="1" applyFont="1" applyFill="1" applyBorder="1" applyAlignment="1">
      <alignment horizontal="center" vertical="center" wrapText="1"/>
      <protection/>
    </xf>
    <xf numFmtId="0" fontId="5" fillId="0" borderId="6" xfId="178" applyFont="1" applyFill="1" applyBorder="1" applyAlignment="1" applyProtection="1">
      <alignment horizontal="center" vertical="center" wrapText="1"/>
      <protection/>
    </xf>
    <xf numFmtId="0" fontId="5" fillId="0" borderId="27" xfId="178" applyFont="1" applyFill="1" applyBorder="1" applyAlignment="1" applyProtection="1">
      <alignment horizontal="center" vertical="center" wrapText="1"/>
      <protection/>
    </xf>
    <xf numFmtId="49" fontId="0" fillId="0" borderId="0" xfId="0" applyNumberFormat="1" applyFill="1" applyAlignment="1">
      <alignment horizontal="center"/>
    </xf>
    <xf numFmtId="49" fontId="3" fillId="0" borderId="0" xfId="0" applyNumberFormat="1" applyFont="1" applyFill="1" applyAlignment="1">
      <alignment horizontal="center" wrapText="1"/>
    </xf>
    <xf numFmtId="3" fontId="7" fillId="0" borderId="0" xfId="178" applyNumberFormat="1" applyFont="1" applyFill="1" applyAlignment="1">
      <alignment horizontal="center"/>
      <protection/>
    </xf>
    <xf numFmtId="0" fontId="7" fillId="0" borderId="0" xfId="178" applyFont="1" applyFill="1" applyAlignment="1">
      <alignment horizontal="center"/>
      <protection/>
    </xf>
    <xf numFmtId="0" fontId="52" fillId="0" borderId="0" xfId="178" applyFont="1" applyFill="1" applyAlignment="1">
      <alignment horizontal="center" wrapText="1"/>
      <protection/>
    </xf>
    <xf numFmtId="3" fontId="5" fillId="0" borderId="25" xfId="178" applyNumberFormat="1" applyFont="1" applyFill="1" applyBorder="1" applyAlignment="1">
      <alignment horizontal="right"/>
      <protection/>
    </xf>
    <xf numFmtId="3" fontId="5" fillId="0" borderId="24" xfId="178" applyNumberFormat="1" applyFont="1" applyFill="1" applyBorder="1" applyAlignment="1" applyProtection="1">
      <alignment horizontal="center" vertical="center" wrapText="1"/>
      <protection/>
    </xf>
    <xf numFmtId="3" fontId="5" fillId="0" borderId="32" xfId="178" applyNumberFormat="1" applyFont="1" applyFill="1" applyBorder="1" applyAlignment="1" applyProtection="1">
      <alignment horizontal="center" vertical="center" wrapText="1"/>
      <protection/>
    </xf>
    <xf numFmtId="3" fontId="5" fillId="0" borderId="26" xfId="178" applyNumberFormat="1" applyFont="1" applyFill="1" applyBorder="1" applyAlignment="1" applyProtection="1">
      <alignment horizontal="center" vertical="center" wrapText="1"/>
      <protection/>
    </xf>
    <xf numFmtId="0" fontId="25" fillId="0" borderId="24" xfId="178" applyNumberFormat="1" applyFont="1" applyFill="1" applyBorder="1" applyAlignment="1" applyProtection="1">
      <alignment horizontal="center" vertical="center" wrapText="1"/>
      <protection/>
    </xf>
    <xf numFmtId="0" fontId="25" fillId="0" borderId="32" xfId="178" applyNumberFormat="1" applyFont="1" applyFill="1" applyBorder="1" applyAlignment="1" applyProtection="1">
      <alignment horizontal="center" vertical="center" wrapText="1"/>
      <protection/>
    </xf>
    <xf numFmtId="0" fontId="25" fillId="0" borderId="26" xfId="178" applyNumberFormat="1" applyFont="1" applyFill="1" applyBorder="1" applyAlignment="1" applyProtection="1">
      <alignment horizontal="center" vertical="center" wrapText="1"/>
      <protection/>
    </xf>
    <xf numFmtId="3" fontId="5" fillId="0" borderId="13" xfId="178" applyNumberFormat="1" applyFont="1" applyFill="1" applyBorder="1" applyAlignment="1" applyProtection="1">
      <alignment horizontal="center" vertical="center" wrapText="1"/>
      <protection/>
    </xf>
    <xf numFmtId="3" fontId="5" fillId="0" borderId="13" xfId="178" applyNumberFormat="1" applyFont="1" applyFill="1" applyBorder="1" applyAlignment="1">
      <alignment horizontal="center"/>
      <protection/>
    </xf>
    <xf numFmtId="0" fontId="5" fillId="0" borderId="24" xfId="178" applyNumberFormat="1" applyFont="1" applyFill="1" applyBorder="1" applyAlignment="1" applyProtection="1">
      <alignment horizontal="center" vertical="center" wrapText="1"/>
      <protection/>
    </xf>
    <xf numFmtId="0" fontId="5" fillId="0" borderId="32" xfId="178" applyNumberFormat="1" applyFont="1" applyFill="1" applyBorder="1" applyAlignment="1" applyProtection="1">
      <alignment horizontal="center" vertical="center" wrapText="1"/>
      <protection/>
    </xf>
    <xf numFmtId="0" fontId="5" fillId="0" borderId="26" xfId="178" applyNumberFormat="1" applyFont="1" applyFill="1" applyBorder="1" applyAlignment="1" applyProtection="1">
      <alignment horizontal="center" vertical="center" wrapText="1"/>
      <protection/>
    </xf>
    <xf numFmtId="0" fontId="6" fillId="0" borderId="13" xfId="178" applyFont="1" applyFill="1" applyBorder="1" applyAlignment="1">
      <alignment horizontal="center"/>
      <protection/>
    </xf>
    <xf numFmtId="0" fontId="5" fillId="0" borderId="26" xfId="178" applyFont="1" applyFill="1" applyBorder="1" applyAlignment="1" applyProtection="1">
      <alignment horizontal="center" vertical="center" wrapText="1"/>
      <protection/>
    </xf>
    <xf numFmtId="0" fontId="5" fillId="0" borderId="29" xfId="178" applyNumberFormat="1" applyFont="1" applyFill="1" applyBorder="1" applyAlignment="1">
      <alignment horizontal="center" vertical="center" wrapText="1"/>
      <protection/>
    </xf>
    <xf numFmtId="0" fontId="5" fillId="0" borderId="25" xfId="178" applyFont="1" applyFill="1" applyBorder="1" applyAlignment="1">
      <alignment horizontal="center" vertical="center" wrapText="1"/>
      <protection/>
    </xf>
    <xf numFmtId="0" fontId="5" fillId="0" borderId="30" xfId="178" applyFont="1" applyFill="1" applyBorder="1" applyAlignment="1">
      <alignment horizontal="center" vertical="center" wrapText="1"/>
      <protection/>
    </xf>
    <xf numFmtId="3" fontId="5" fillId="0" borderId="26" xfId="178" applyNumberFormat="1" applyFont="1" applyFill="1" applyBorder="1" applyAlignment="1">
      <alignment horizontal="center" vertical="center" wrapText="1"/>
      <protection/>
    </xf>
    <xf numFmtId="10" fontId="25" fillId="0" borderId="26" xfId="192" applyNumberFormat="1" applyFont="1" applyFill="1" applyBorder="1" applyAlignment="1">
      <alignment horizontal="center" vertical="center" wrapText="1"/>
    </xf>
    <xf numFmtId="10" fontId="25" fillId="0" borderId="13" xfId="192" applyNumberFormat="1" applyFont="1" applyFill="1" applyBorder="1" applyAlignment="1">
      <alignment horizontal="center" vertical="center" wrapText="1"/>
    </xf>
    <xf numFmtId="0" fontId="25" fillId="0" borderId="32" xfId="178" applyFont="1" applyFill="1" applyBorder="1" applyAlignment="1">
      <alignment horizontal="center" vertical="center" wrapText="1"/>
      <protection/>
    </xf>
    <xf numFmtId="0" fontId="25" fillId="0" borderId="26" xfId="178" applyFont="1" applyFill="1" applyBorder="1" applyAlignment="1">
      <alignment horizontal="center" vertical="center" wrapText="1"/>
      <protection/>
    </xf>
    <xf numFmtId="0" fontId="5" fillId="0" borderId="28" xfId="178" applyFont="1" applyFill="1" applyBorder="1" applyAlignment="1" applyProtection="1">
      <alignment horizontal="center" vertical="center" wrapText="1"/>
      <protection/>
    </xf>
    <xf numFmtId="0" fontId="5" fillId="0" borderId="31" xfId="178" applyFont="1" applyFill="1" applyBorder="1" applyAlignment="1" applyProtection="1">
      <alignment horizontal="center" vertical="center" wrapText="1"/>
      <protection/>
    </xf>
    <xf numFmtId="0" fontId="5" fillId="0" borderId="33" xfId="178" applyFont="1" applyFill="1" applyBorder="1" applyAlignment="1" applyProtection="1">
      <alignment horizontal="center" vertical="center" wrapText="1"/>
      <protection/>
    </xf>
    <xf numFmtId="0" fontId="5" fillId="0" borderId="13" xfId="178" applyFont="1" applyFill="1" applyBorder="1" applyAlignment="1">
      <alignment horizontal="center" vertical="center" wrapText="1"/>
      <protection/>
    </xf>
    <xf numFmtId="3" fontId="5" fillId="0" borderId="24" xfId="178" applyNumberFormat="1" applyFont="1" applyFill="1" applyBorder="1" applyAlignment="1">
      <alignment horizontal="center" vertical="center" wrapText="1"/>
      <protection/>
    </xf>
    <xf numFmtId="3" fontId="5" fillId="0" borderId="32" xfId="178" applyNumberFormat="1" applyFont="1" applyFill="1" applyBorder="1" applyAlignment="1">
      <alignment horizontal="center" vertical="center" wrapText="1"/>
      <protection/>
    </xf>
    <xf numFmtId="3" fontId="5" fillId="0" borderId="27" xfId="178" applyNumberFormat="1" applyFont="1" applyFill="1" applyBorder="1" applyAlignment="1" applyProtection="1">
      <alignment horizontal="center" vertical="center" wrapText="1"/>
      <protection/>
    </xf>
    <xf numFmtId="0" fontId="5" fillId="0" borderId="24" xfId="178" applyFont="1" applyFill="1" applyBorder="1" applyAlignment="1" applyProtection="1">
      <alignment horizontal="center" vertical="center" wrapText="1"/>
      <protection/>
    </xf>
    <xf numFmtId="0" fontId="5" fillId="0" borderId="32" xfId="178" applyFont="1" applyFill="1" applyBorder="1" applyAlignment="1" applyProtection="1">
      <alignment horizontal="center" vertical="center" wrapText="1"/>
      <protection/>
    </xf>
    <xf numFmtId="0" fontId="5" fillId="0" borderId="34" xfId="178" applyNumberFormat="1" applyFont="1" applyFill="1" applyBorder="1" applyAlignment="1" applyProtection="1">
      <alignment horizontal="center" vertical="center" wrapText="1"/>
      <protection/>
    </xf>
    <xf numFmtId="0" fontId="5" fillId="0" borderId="13" xfId="178" applyNumberFormat="1" applyFont="1" applyFill="1" applyBorder="1" applyAlignment="1" applyProtection="1">
      <alignment horizontal="center" vertical="center" wrapText="1"/>
      <protection/>
    </xf>
    <xf numFmtId="0" fontId="54" fillId="0" borderId="21" xfId="178" applyFont="1" applyFill="1" applyBorder="1" applyAlignment="1" applyProtection="1">
      <alignment horizontal="center" vertical="center"/>
      <protection/>
    </xf>
    <xf numFmtId="0" fontId="54" fillId="0" borderId="27" xfId="178" applyFont="1" applyFill="1" applyBorder="1" applyAlignment="1" applyProtection="1">
      <alignment horizontal="center" vertical="center"/>
      <protection/>
    </xf>
    <xf numFmtId="0" fontId="3" fillId="0" borderId="0" xfId="178" applyFont="1" applyFill="1" applyAlignment="1">
      <alignment horizontal="center" vertical="center"/>
      <protection/>
    </xf>
    <xf numFmtId="49" fontId="25" fillId="0" borderId="28" xfId="0" applyNumberFormat="1" applyFont="1" applyFill="1" applyBorder="1" applyAlignment="1">
      <alignment horizontal="center" vertical="center" wrapText="1" readingOrder="1"/>
    </xf>
    <xf numFmtId="49" fontId="25" fillId="0" borderId="31" xfId="0" applyNumberFormat="1" applyFont="1" applyFill="1" applyBorder="1" applyAlignment="1">
      <alignment horizontal="center" vertical="center" wrapText="1" readingOrder="1"/>
    </xf>
    <xf numFmtId="49" fontId="25" fillId="0" borderId="33" xfId="0" applyNumberFormat="1" applyFont="1" applyFill="1" applyBorder="1" applyAlignment="1">
      <alignment horizontal="center" vertical="center" wrapText="1" readingOrder="1"/>
    </xf>
    <xf numFmtId="49" fontId="25" fillId="0" borderId="34" xfId="0" applyNumberFormat="1" applyFont="1" applyFill="1" applyBorder="1" applyAlignment="1">
      <alignment horizontal="center" vertical="center" wrapText="1" readingOrder="1"/>
    </xf>
    <xf numFmtId="49" fontId="25" fillId="0" borderId="0" xfId="0" applyNumberFormat="1" applyFont="1" applyFill="1" applyBorder="1" applyAlignment="1">
      <alignment horizontal="center" vertical="center" wrapText="1" readingOrder="1"/>
    </xf>
    <xf numFmtId="49" fontId="52" fillId="0" borderId="0" xfId="177" applyNumberFormat="1" applyFont="1" applyFill="1" applyAlignment="1">
      <alignment horizontal="center" wrapText="1"/>
      <protection/>
    </xf>
    <xf numFmtId="0" fontId="3" fillId="0" borderId="0" xfId="178" applyFont="1" applyFill="1" applyAlignment="1">
      <alignment horizontal="center" vertical="center" wrapText="1"/>
      <protection/>
    </xf>
    <xf numFmtId="0" fontId="18" fillId="0" borderId="31" xfId="178" applyFont="1" applyFill="1" applyBorder="1" applyAlignment="1">
      <alignment horizontal="center" wrapText="1"/>
      <protection/>
    </xf>
    <xf numFmtId="49" fontId="25" fillId="0" borderId="24" xfId="0" applyNumberFormat="1" applyFont="1" applyFill="1" applyBorder="1" applyAlignment="1">
      <alignment horizontal="center" vertical="center" wrapText="1" readingOrder="1"/>
    </xf>
    <xf numFmtId="49" fontId="25" fillId="0" borderId="32" xfId="0" applyNumberFormat="1" applyFont="1" applyFill="1" applyBorder="1" applyAlignment="1">
      <alignment horizontal="center" vertical="center" wrapText="1" readingOrder="1"/>
    </xf>
    <xf numFmtId="49" fontId="25" fillId="0" borderId="26" xfId="0" applyNumberFormat="1" applyFont="1" applyFill="1" applyBorder="1" applyAlignment="1">
      <alignment horizontal="center" vertical="center" wrapText="1" readingOrder="1"/>
    </xf>
    <xf numFmtId="49" fontId="25" fillId="0" borderId="21" xfId="0" applyNumberFormat="1" applyFont="1" applyFill="1" applyBorder="1" applyAlignment="1">
      <alignment horizontal="center" vertical="center" wrapText="1" readingOrder="1"/>
    </xf>
    <xf numFmtId="49" fontId="25" fillId="0" borderId="6" xfId="0" applyNumberFormat="1" applyFont="1" applyFill="1" applyBorder="1" applyAlignment="1">
      <alignment horizontal="center" vertical="center" wrapText="1" readingOrder="1"/>
    </xf>
    <xf numFmtId="49" fontId="25" fillId="0" borderId="27" xfId="0" applyNumberFormat="1" applyFont="1" applyFill="1" applyBorder="1" applyAlignment="1">
      <alignment horizontal="center" vertical="center" wrapText="1" readingOrder="1"/>
    </xf>
    <xf numFmtId="49" fontId="25" fillId="0" borderId="29" xfId="0" applyNumberFormat="1" applyFont="1" applyFill="1" applyBorder="1" applyAlignment="1">
      <alignment horizontal="center" vertical="center" wrapText="1" readingOrder="1"/>
    </xf>
    <xf numFmtId="49" fontId="25" fillId="0" borderId="25" xfId="0" applyNumberFormat="1" applyFont="1" applyFill="1" applyBorder="1" applyAlignment="1">
      <alignment horizontal="center" vertical="center" wrapText="1" readingOrder="1"/>
    </xf>
    <xf numFmtId="49" fontId="25" fillId="0" borderId="30" xfId="0" applyNumberFormat="1" applyFont="1" applyFill="1" applyBorder="1" applyAlignment="1">
      <alignment horizontal="center" vertical="center" wrapText="1" readingOrder="1"/>
    </xf>
    <xf numFmtId="49" fontId="25" fillId="0" borderId="13" xfId="0" applyNumberFormat="1" applyFont="1" applyFill="1" applyBorder="1" applyAlignment="1">
      <alignment horizontal="center" vertical="center" wrapText="1" readingOrder="1"/>
    </xf>
    <xf numFmtId="49" fontId="7" fillId="0" borderId="13"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27" xfId="0" applyNumberFormat="1" applyFont="1" applyFill="1" applyBorder="1" applyAlignment="1">
      <alignment horizontal="center" wrapText="1"/>
    </xf>
    <xf numFmtId="49" fontId="11" fillId="0" borderId="3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52" fillId="0" borderId="0" xfId="177" applyNumberFormat="1" applyFont="1" applyFill="1" applyAlignment="1">
      <alignment horizontal="center" wrapText="1"/>
      <protection/>
    </xf>
    <xf numFmtId="0" fontId="60" fillId="0" borderId="0" xfId="177" applyNumberFormat="1" applyFont="1" applyFill="1" applyAlignment="1">
      <alignment horizontal="center" wrapText="1"/>
      <protection/>
    </xf>
    <xf numFmtId="49" fontId="25" fillId="0" borderId="13" xfId="0" applyNumberFormat="1" applyFont="1" applyFill="1" applyBorder="1" applyAlignment="1">
      <alignment horizontal="center" vertical="center"/>
    </xf>
    <xf numFmtId="49" fontId="11" fillId="0" borderId="13" xfId="0" applyNumberFormat="1" applyFont="1" applyFill="1" applyBorder="1" applyAlignment="1">
      <alignment horizontal="center" wrapText="1"/>
    </xf>
    <xf numFmtId="49" fontId="0" fillId="0" borderId="25" xfId="0" applyNumberFormat="1" applyFont="1" applyFill="1" applyBorder="1" applyAlignment="1">
      <alignment horizontal="right"/>
    </xf>
    <xf numFmtId="0" fontId="25" fillId="0" borderId="32" xfId="0" applyFont="1" applyFill="1" applyBorder="1" applyAlignment="1">
      <alignment horizontal="center" vertical="center" wrapText="1" readingOrder="1"/>
    </xf>
    <xf numFmtId="0" fontId="25" fillId="0" borderId="26" xfId="0" applyFont="1" applyFill="1" applyBorder="1" applyAlignment="1">
      <alignment horizontal="center" vertical="center" wrapText="1" readingOrder="1"/>
    </xf>
    <xf numFmtId="0" fontId="18" fillId="0" borderId="31" xfId="178" applyNumberFormat="1" applyFont="1" applyFill="1" applyBorder="1" applyAlignment="1">
      <alignment horizontal="center" wrapText="1"/>
      <protection/>
    </xf>
    <xf numFmtId="0" fontId="8" fillId="0" borderId="3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3"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5" xfId="0" applyFont="1" applyFill="1" applyBorder="1" applyAlignment="1">
      <alignment horizontal="right"/>
    </xf>
    <xf numFmtId="0" fontId="8" fillId="0" borderId="3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21" xfId="0" applyFont="1" applyFill="1" applyBorder="1" applyAlignment="1">
      <alignment horizontal="center" wrapText="1"/>
    </xf>
    <xf numFmtId="0" fontId="7" fillId="0" borderId="27" xfId="0" applyFont="1" applyFill="1" applyBorder="1" applyAlignment="1">
      <alignment horizontal="center" wrapText="1"/>
    </xf>
    <xf numFmtId="49" fontId="52" fillId="0" borderId="0" xfId="0" applyNumberFormat="1" applyFont="1" applyFill="1" applyBorder="1" applyAlignment="1">
      <alignment horizontal="center"/>
    </xf>
    <xf numFmtId="0" fontId="52" fillId="0" borderId="0" xfId="0" applyFont="1" applyFill="1" applyBorder="1" applyAlignment="1">
      <alignment horizontal="center"/>
    </xf>
    <xf numFmtId="0" fontId="60" fillId="0" borderId="0" xfId="0" applyNumberFormat="1" applyFont="1" applyFill="1" applyBorder="1" applyAlignment="1">
      <alignment horizontal="center" wrapText="1"/>
    </xf>
    <xf numFmtId="49" fontId="5"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 wrapText="1"/>
    </xf>
    <xf numFmtId="0" fontId="8" fillId="0" borderId="13" xfId="0" applyFont="1" applyFill="1" applyBorder="1" applyAlignment="1">
      <alignment horizontal="center" vertical="center"/>
    </xf>
    <xf numFmtId="0" fontId="4" fillId="0" borderId="24"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27" fillId="0" borderId="26" xfId="0" applyFont="1" applyFill="1" applyBorder="1" applyAlignment="1">
      <alignment horizontal="center" vertical="center"/>
    </xf>
    <xf numFmtId="0" fontId="16" fillId="0" borderId="21" xfId="0" applyNumberFormat="1" applyFont="1" applyFill="1" applyBorder="1" applyAlignment="1">
      <alignment horizontal="center" wrapText="1"/>
    </xf>
    <xf numFmtId="0" fontId="16" fillId="0" borderId="27" xfId="0" applyNumberFormat="1" applyFont="1" applyFill="1" applyBorder="1" applyAlignment="1">
      <alignment horizontal="center" wrapText="1"/>
    </xf>
    <xf numFmtId="0" fontId="3" fillId="0" borderId="21" xfId="0" applyNumberFormat="1" applyFont="1" applyFill="1" applyBorder="1" applyAlignment="1">
      <alignment horizontal="center" wrapText="1"/>
    </xf>
    <xf numFmtId="0" fontId="3" fillId="0" borderId="27" xfId="0" applyNumberFormat="1" applyFont="1" applyFill="1" applyBorder="1" applyAlignment="1">
      <alignment horizontal="center" wrapText="1"/>
    </xf>
    <xf numFmtId="0" fontId="4" fillId="0" borderId="13"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0" xfId="0" applyNumberFormat="1" applyFont="1" applyFill="1" applyAlignment="1">
      <alignment horizontal="center"/>
    </xf>
    <xf numFmtId="49" fontId="7" fillId="0" borderId="0" xfId="0" applyNumberFormat="1" applyFont="1" applyFill="1" applyAlignment="1">
      <alignment horizontal="center" wrapText="1"/>
    </xf>
    <xf numFmtId="0" fontId="4" fillId="0" borderId="25" xfId="177" applyNumberFormat="1" applyFont="1" applyFill="1" applyBorder="1" applyAlignment="1">
      <alignment horizontal="right" wrapText="1"/>
      <protection/>
    </xf>
    <xf numFmtId="0" fontId="4" fillId="0" borderId="0" xfId="177" applyNumberFormat="1" applyFont="1" applyFill="1" applyAlignment="1">
      <alignment horizontal="left"/>
      <protection/>
    </xf>
    <xf numFmtId="0" fontId="52" fillId="0" borderId="0" xfId="177" applyNumberFormat="1" applyFont="1" applyFill="1" applyAlignment="1">
      <alignment horizontal="center"/>
      <protection/>
    </xf>
    <xf numFmtId="0" fontId="4" fillId="0" borderId="35"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49" fontId="14" fillId="0" borderId="0" xfId="0" applyNumberFormat="1" applyFont="1" applyAlignment="1">
      <alignment horizontal="center"/>
    </xf>
    <xf numFmtId="0" fontId="5" fillId="50" borderId="0" xfId="0" applyFont="1" applyFill="1" applyBorder="1" applyAlignment="1">
      <alignment horizontal="center"/>
    </xf>
    <xf numFmtId="49" fontId="5" fillId="0" borderId="28"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1" xfId="0" applyNumberFormat="1" applyFont="1" applyBorder="1" applyAlignment="1">
      <alignment horizontal="center"/>
    </xf>
    <xf numFmtId="49" fontId="5" fillId="0" borderId="27" xfId="0" applyNumberFormat="1" applyFont="1" applyBorder="1" applyAlignment="1">
      <alignment horizontal="center"/>
    </xf>
    <xf numFmtId="49" fontId="6" fillId="50" borderId="21" xfId="0" applyNumberFormat="1" applyFont="1" applyFill="1" applyBorder="1" applyAlignment="1">
      <alignment horizontal="center"/>
    </xf>
    <xf numFmtId="49" fontId="6" fillId="50" borderId="27" xfId="0" applyNumberFormat="1" applyFont="1" applyFill="1" applyBorder="1" applyAlignment="1">
      <alignment horizontal="center"/>
    </xf>
    <xf numFmtId="49" fontId="13" fillId="0" borderId="0" xfId="0" applyNumberFormat="1" applyFont="1" applyBorder="1" applyAlignment="1">
      <alignment horizontal="center" wrapText="1"/>
    </xf>
    <xf numFmtId="49" fontId="14" fillId="0" borderId="0" xfId="0" applyNumberFormat="1" applyFont="1" applyBorder="1" applyAlignment="1">
      <alignment horizontal="center" wrapText="1"/>
    </xf>
    <xf numFmtId="0" fontId="5" fillId="0" borderId="6" xfId="0" applyFont="1" applyBorder="1" applyAlignment="1">
      <alignment horizontal="center" vertical="center" wrapText="1"/>
    </xf>
    <xf numFmtId="0" fontId="5" fillId="0" borderId="27" xfId="0" applyFont="1" applyBorder="1" applyAlignment="1">
      <alignment horizontal="center" vertical="center" wrapText="1"/>
    </xf>
    <xf numFmtId="49" fontId="5" fillId="0" borderId="13" xfId="0" applyNumberFormat="1" applyFont="1" applyFill="1" applyBorder="1" applyAlignment="1">
      <alignment horizontal="center" vertical="center" wrapText="1"/>
    </xf>
    <xf numFmtId="49" fontId="14" fillId="0" borderId="0" xfId="0" applyNumberFormat="1" applyFont="1" applyAlignment="1">
      <alignment horizontal="center"/>
    </xf>
    <xf numFmtId="0" fontId="0" fillId="50" borderId="0" xfId="0" applyFont="1" applyFill="1" applyBorder="1" applyAlignment="1">
      <alignment horizontal="center"/>
    </xf>
    <xf numFmtId="0" fontId="5" fillId="0" borderId="13" xfId="0" applyFont="1" applyBorder="1" applyAlignment="1">
      <alignment horizontal="center" vertical="center" wrapText="1"/>
    </xf>
    <xf numFmtId="0" fontId="6" fillId="0" borderId="21" xfId="0" applyFont="1" applyBorder="1" applyAlignment="1">
      <alignment horizontal="center" wrapText="1"/>
    </xf>
    <xf numFmtId="0" fontId="6" fillId="0" borderId="27" xfId="0" applyFont="1" applyBorder="1" applyAlignment="1">
      <alignment horizontal="center" wrapText="1"/>
    </xf>
    <xf numFmtId="0" fontId="0" fillId="0" borderId="0" xfId="0" applyFont="1" applyBorder="1" applyAlignment="1">
      <alignment horizontal="center" wrapText="1"/>
    </xf>
    <xf numFmtId="0" fontId="3" fillId="0" borderId="0" xfId="0" applyFont="1" applyBorder="1" applyAlignment="1">
      <alignment horizontal="center" wrapText="1"/>
    </xf>
    <xf numFmtId="0" fontId="3" fillId="0" borderId="0" xfId="0" applyNumberFormat="1" applyFont="1" applyBorder="1" applyAlignment="1">
      <alignment horizontal="center"/>
    </xf>
    <xf numFmtId="0" fontId="2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xf>
    <xf numFmtId="0" fontId="0" fillId="0" borderId="0" xfId="0" applyNumberFormat="1" applyFont="1" applyAlignment="1">
      <alignment horizontal="left"/>
    </xf>
    <xf numFmtId="0" fontId="13" fillId="0" borderId="0" xfId="0" applyFont="1" applyAlignment="1">
      <alignment horizontal="center"/>
    </xf>
    <xf numFmtId="3" fontId="4" fillId="50" borderId="0" xfId="0" applyNumberFormat="1" applyFont="1" applyFill="1" applyBorder="1" applyAlignment="1">
      <alignment horizontal="left"/>
    </xf>
    <xf numFmtId="0" fontId="0" fillId="0" borderId="0" xfId="0" applyFont="1" applyAlignment="1">
      <alignment horizontal="left"/>
    </xf>
    <xf numFmtId="0" fontId="13" fillId="0" borderId="0" xfId="0" applyFont="1" applyAlignment="1">
      <alignment horizontal="center" wrapText="1"/>
    </xf>
    <xf numFmtId="49" fontId="5" fillId="0" borderId="28"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4" fillId="0" borderId="25" xfId="0" applyFont="1" applyBorder="1" applyAlignment="1">
      <alignment horizontal="left"/>
    </xf>
    <xf numFmtId="0" fontId="4" fillId="0" borderId="0" xfId="0" applyFont="1" applyBorder="1" applyAlignment="1">
      <alignment horizontal="left"/>
    </xf>
    <xf numFmtId="0" fontId="14" fillId="0" borderId="0" xfId="0" applyFont="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49" fontId="14" fillId="0" borderId="0" xfId="0" applyNumberFormat="1" applyFont="1" applyBorder="1" applyAlignment="1">
      <alignment horizontal="center" wrapText="1"/>
    </xf>
    <xf numFmtId="49" fontId="14" fillId="0" borderId="0" xfId="0" applyNumberFormat="1" applyFont="1" applyBorder="1" applyAlignment="1">
      <alignment horizontal="center"/>
    </xf>
    <xf numFmtId="49" fontId="13" fillId="0" borderId="0" xfId="0" applyNumberFormat="1" applyFont="1" applyBorder="1" applyAlignment="1">
      <alignment horizontal="center" wrapText="1"/>
    </xf>
    <xf numFmtId="49" fontId="13" fillId="0" borderId="0" xfId="0" applyNumberFormat="1" applyFont="1" applyBorder="1" applyAlignment="1">
      <alignment horizontal="center"/>
    </xf>
    <xf numFmtId="49" fontId="6" fillId="0" borderId="21" xfId="0" applyNumberFormat="1" applyFont="1" applyBorder="1" applyAlignment="1">
      <alignment horizontal="center" wrapText="1"/>
    </xf>
    <xf numFmtId="49" fontId="6" fillId="0" borderId="27" xfId="0" applyNumberFormat="1" applyFont="1" applyBorder="1" applyAlignment="1">
      <alignment horizontal="center" wrapText="1"/>
    </xf>
    <xf numFmtId="49" fontId="5" fillId="0" borderId="24"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13" fillId="0" borderId="0" xfId="0" applyNumberFormat="1" applyFont="1" applyAlignment="1">
      <alignment horizontal="center" wrapText="1"/>
    </xf>
    <xf numFmtId="49" fontId="0" fillId="0" borderId="0" xfId="0" applyNumberFormat="1" applyFont="1" applyAlignment="1">
      <alignment horizontal="left"/>
    </xf>
    <xf numFmtId="49" fontId="0" fillId="0" borderId="0" xfId="0" applyNumberFormat="1" applyFont="1" applyBorder="1" applyAlignment="1">
      <alignment horizontal="left"/>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0" fillId="0" borderId="0" xfId="0" applyNumberFormat="1" applyFont="1" applyFill="1" applyBorder="1" applyAlignment="1">
      <alignment horizontal="center" wrapText="1"/>
    </xf>
    <xf numFmtId="49" fontId="7" fillId="0" borderId="21"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4" fillId="0" borderId="32"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2" fillId="0" borderId="0" xfId="0" applyNumberFormat="1" applyFont="1" applyFill="1" applyAlignment="1">
      <alignment horizontal="left" wrapText="1"/>
    </xf>
    <xf numFmtId="49" fontId="6" fillId="0" borderId="21"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7" fillId="0" borderId="21" xfId="0" applyNumberFormat="1" applyFont="1" applyFill="1" applyBorder="1" applyAlignment="1">
      <alignment horizontal="center"/>
    </xf>
    <xf numFmtId="49" fontId="7" fillId="0" borderId="27"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31" xfId="0" applyNumberFormat="1" applyFont="1" applyFill="1" applyBorder="1" applyAlignment="1">
      <alignment horizontal="center"/>
    </xf>
    <xf numFmtId="49" fontId="13"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28"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distributed" wrapText="1"/>
    </xf>
    <xf numFmtId="0" fontId="4" fillId="0" borderId="27" xfId="0" applyFont="1" applyFill="1" applyBorder="1" applyAlignment="1">
      <alignment horizontal="center" vertical="distributed"/>
    </xf>
    <xf numFmtId="49" fontId="7" fillId="0" borderId="6" xfId="0" applyNumberFormat="1" applyFont="1" applyFill="1" applyBorder="1" applyAlignment="1">
      <alignment horizontal="center" vertical="center" wrapText="1"/>
    </xf>
    <xf numFmtId="2" fontId="7" fillId="0" borderId="21"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2" fontId="7" fillId="0" borderId="27"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6" xfId="0" applyFont="1" applyFill="1" applyBorder="1" applyAlignment="1">
      <alignment horizontal="center" vertical="center"/>
    </xf>
    <xf numFmtId="2" fontId="4" fillId="0" borderId="29"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2" fontId="4" fillId="0" borderId="32" xfId="0" applyNumberFormat="1" applyFont="1" applyFill="1" applyBorder="1" applyAlignment="1">
      <alignment horizontal="center" vertical="center" wrapText="1"/>
    </xf>
    <xf numFmtId="2" fontId="4" fillId="0" borderId="26"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11" fillId="0" borderId="21" xfId="0" applyNumberFormat="1" applyFont="1" applyFill="1" applyBorder="1" applyAlignment="1">
      <alignment horizontal="center" vertical="center"/>
    </xf>
    <xf numFmtId="2" fontId="11" fillId="0" borderId="27" xfId="0" applyNumberFormat="1" applyFont="1" applyFill="1" applyBorder="1" applyAlignment="1">
      <alignment horizontal="center" vertical="center"/>
    </xf>
    <xf numFmtId="49" fontId="4" fillId="0" borderId="0" xfId="0" applyNumberFormat="1" applyFont="1" applyAlignment="1">
      <alignment horizontal="center"/>
    </xf>
    <xf numFmtId="49" fontId="7" fillId="0" borderId="0" xfId="0" applyNumberFormat="1" applyFont="1" applyAlignment="1">
      <alignment horizontal="center" wrapText="1"/>
    </xf>
    <xf numFmtId="49" fontId="3" fillId="0" borderId="0" xfId="0" applyNumberFormat="1" applyFont="1" applyAlignment="1">
      <alignment horizontal="center" wrapText="1"/>
    </xf>
    <xf numFmtId="49" fontId="3" fillId="0" borderId="0" xfId="0" applyNumberFormat="1" applyFont="1" applyAlignment="1">
      <alignment horizontal="center"/>
    </xf>
    <xf numFmtId="49" fontId="4" fillId="0" borderId="25" xfId="0" applyNumberFormat="1" applyFont="1" applyBorder="1" applyAlignment="1">
      <alignment horizontal="right"/>
    </xf>
    <xf numFmtId="2" fontId="4" fillId="0" borderId="24"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7" fillId="0" borderId="28" xfId="0" applyNumberFormat="1" applyFont="1" applyFill="1" applyBorder="1" applyAlignment="1">
      <alignment horizontal="center" vertical="center" wrapText="1"/>
    </xf>
    <xf numFmtId="2" fontId="7" fillId="0" borderId="33" xfId="0" applyNumberFormat="1" applyFont="1" applyFill="1" applyBorder="1" applyAlignment="1">
      <alignment horizontal="center" vertical="center" wrapText="1"/>
    </xf>
    <xf numFmtId="2" fontId="7" fillId="0" borderId="34" xfId="0" applyNumberFormat="1" applyFont="1" applyFill="1" applyBorder="1" applyAlignment="1">
      <alignment horizontal="center" vertical="center" wrapText="1"/>
    </xf>
    <xf numFmtId="2" fontId="7" fillId="0" borderId="35" xfId="0" applyNumberFormat="1" applyFont="1" applyFill="1" applyBorder="1" applyAlignment="1">
      <alignment horizontal="center" vertical="center" wrapText="1"/>
    </xf>
    <xf numFmtId="2" fontId="7" fillId="0" borderId="29" xfId="0" applyNumberFormat="1" applyFont="1" applyFill="1" applyBorder="1" applyAlignment="1">
      <alignment horizontal="center" vertical="center" wrapText="1"/>
    </xf>
    <xf numFmtId="2" fontId="7" fillId="0" borderId="30" xfId="0" applyNumberFormat="1" applyFont="1" applyFill="1" applyBorder="1" applyAlignment="1">
      <alignment horizontal="center" vertical="center" wrapText="1"/>
    </xf>
    <xf numFmtId="0" fontId="3" fillId="0" borderId="0" xfId="0" applyFont="1" applyAlignment="1">
      <alignment horizontal="center" wrapText="1"/>
    </xf>
    <xf numFmtId="0" fontId="4" fillId="0" borderId="13" xfId="0" applyFont="1" applyFill="1" applyBorder="1" applyAlignment="1">
      <alignment horizontal="center" vertical="center"/>
    </xf>
    <xf numFmtId="2" fontId="4" fillId="0" borderId="13" xfId="0" applyNumberFormat="1" applyFont="1" applyFill="1" applyBorder="1" applyAlignment="1">
      <alignment horizontal="center" vertical="center" wrapText="1"/>
    </xf>
    <xf numFmtId="49" fontId="13" fillId="0" borderId="0" xfId="0" applyNumberFormat="1" applyFont="1" applyFill="1" applyAlignment="1">
      <alignment horizontal="center" wrapText="1"/>
    </xf>
    <xf numFmtId="49" fontId="13" fillId="0" borderId="0" xfId="0" applyNumberFormat="1" applyFont="1" applyFill="1" applyAlignment="1">
      <alignment horizontal="center"/>
    </xf>
    <xf numFmtId="49" fontId="13" fillId="0" borderId="0" xfId="0" applyNumberFormat="1" applyFont="1" applyFill="1" applyAlignment="1">
      <alignment horizontal="center" wrapText="1"/>
    </xf>
    <xf numFmtId="0" fontId="13" fillId="0" borderId="0" xfId="0" applyNumberFormat="1" applyFont="1" applyFill="1" applyAlignment="1">
      <alignment horizontal="center" wrapText="1"/>
    </xf>
    <xf numFmtId="49" fontId="4" fillId="0" borderId="25" xfId="0" applyNumberFormat="1" applyFont="1" applyFill="1" applyBorder="1" applyAlignment="1">
      <alignment horizontal="right" wrapText="1"/>
    </xf>
    <xf numFmtId="2" fontId="11" fillId="0" borderId="13" xfId="0" applyNumberFormat="1" applyFont="1" applyFill="1" applyBorder="1" applyAlignment="1">
      <alignment horizontal="center" vertical="center"/>
    </xf>
    <xf numFmtId="2" fontId="0" fillId="0" borderId="0" xfId="0" applyNumberFormat="1" applyFont="1" applyFill="1" applyBorder="1" applyAlignment="1">
      <alignment horizontal="center"/>
    </xf>
    <xf numFmtId="2" fontId="6" fillId="0" borderId="21" xfId="0" applyNumberFormat="1" applyFont="1" applyFill="1" applyBorder="1" applyAlignment="1">
      <alignment horizontal="center"/>
    </xf>
    <xf numFmtId="2" fontId="6" fillId="0" borderId="27" xfId="0" applyNumberFormat="1" applyFont="1" applyFill="1" applyBorder="1" applyAlignment="1">
      <alignment horizontal="center"/>
    </xf>
    <xf numFmtId="0" fontId="3" fillId="0" borderId="0" xfId="0" applyNumberFormat="1" applyFont="1" applyAlignment="1">
      <alignment horizontal="center"/>
    </xf>
    <xf numFmtId="0" fontId="3" fillId="0" borderId="0" xfId="0" applyNumberFormat="1" applyFont="1" applyAlignment="1">
      <alignment horizontal="center" wrapText="1"/>
    </xf>
    <xf numFmtId="0" fontId="3" fillId="0" borderId="0" xfId="0" applyNumberFormat="1" applyFont="1" applyAlignment="1">
      <alignment horizontal="center"/>
    </xf>
    <xf numFmtId="0" fontId="0" fillId="0" borderId="25" xfId="0" applyNumberFormat="1" applyBorder="1" applyAlignment="1">
      <alignment horizontal="right"/>
    </xf>
    <xf numFmtId="0" fontId="0" fillId="0" borderId="25" xfId="0" applyNumberFormat="1" applyFont="1" applyBorder="1" applyAlignment="1">
      <alignment horizontal="right"/>
    </xf>
    <xf numFmtId="0" fontId="0" fillId="0" borderId="0" xfId="0" applyNumberFormat="1" applyFont="1" applyAlignment="1">
      <alignment horizontal="center"/>
    </xf>
    <xf numFmtId="0" fontId="3" fillId="0" borderId="0" xfId="0" applyNumberFormat="1" applyFont="1" applyFill="1" applyAlignment="1">
      <alignment horizontal="center" wrapText="1"/>
    </xf>
    <xf numFmtId="0" fontId="3" fillId="0" borderId="0" xfId="0" applyNumberFormat="1" applyFont="1" applyFill="1" applyAlignment="1">
      <alignment horizontal="center"/>
    </xf>
    <xf numFmtId="0" fontId="4" fillId="0" borderId="25" xfId="0" applyNumberFormat="1" applyFont="1" applyFill="1" applyBorder="1" applyAlignment="1">
      <alignment horizontal="right" wrapText="1"/>
    </xf>
    <xf numFmtId="49" fontId="3" fillId="0" borderId="0" xfId="0" applyNumberFormat="1" applyFont="1" applyFill="1" applyAlignment="1">
      <alignment horizontal="center"/>
    </xf>
    <xf numFmtId="0" fontId="3" fillId="0" borderId="0" xfId="0" applyFont="1" applyFill="1" applyBorder="1" applyAlignment="1">
      <alignment horizontal="center" wrapText="1"/>
    </xf>
    <xf numFmtId="0" fontId="7" fillId="0" borderId="29"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0" xfId="0" applyFont="1" applyFill="1" applyBorder="1" applyAlignment="1">
      <alignment horizontal="center"/>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3" fillId="0" borderId="13" xfId="0" applyFont="1" applyFill="1" applyBorder="1" applyAlignment="1">
      <alignment horizontal="center"/>
    </xf>
    <xf numFmtId="0" fontId="29" fillId="0" borderId="29" xfId="0" applyNumberFormat="1" applyFont="1" applyFill="1" applyBorder="1" applyAlignment="1">
      <alignment horizontal="center" vertical="center" wrapText="1"/>
    </xf>
    <xf numFmtId="0" fontId="29" fillId="0" borderId="30"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0" fontId="60" fillId="0" borderId="31" xfId="0" applyFont="1" applyFill="1" applyBorder="1" applyAlignment="1">
      <alignment horizontal="center" wrapText="1"/>
    </xf>
    <xf numFmtId="0" fontId="52" fillId="0" borderId="0" xfId="0" applyNumberFormat="1" applyFont="1" applyFill="1" applyAlignment="1">
      <alignment horizontal="center"/>
    </xf>
    <xf numFmtId="0" fontId="52" fillId="0" borderId="0" xfId="0" applyNumberFormat="1" applyFont="1" applyFill="1" applyBorder="1" applyAlignment="1">
      <alignment horizontal="center" wrapText="1"/>
    </xf>
    <xf numFmtId="0" fontId="82" fillId="0" borderId="0" xfId="0" applyNumberFormat="1" applyFont="1" applyFill="1" applyAlignment="1">
      <alignment horizontal="center" wrapText="1"/>
    </xf>
    <xf numFmtId="0" fontId="4"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3" fillId="0" borderId="0" xfId="0" applyNumberFormat="1" applyFont="1" applyFill="1" applyAlignment="1">
      <alignment horizontal="center"/>
    </xf>
    <xf numFmtId="0" fontId="0" fillId="0" borderId="0" xfId="0" applyNumberFormat="1" applyFont="1" applyFill="1" applyAlignment="1">
      <alignment horizontal="left"/>
    </xf>
    <xf numFmtId="0" fontId="52" fillId="0" borderId="0" xfId="0" applyNumberFormat="1" applyFont="1" applyFill="1" applyAlignment="1">
      <alignment horizontal="center"/>
    </xf>
    <xf numFmtId="2" fontId="0" fillId="0" borderId="0" xfId="0" applyNumberFormat="1" applyFont="1" applyFill="1" applyAlignment="1">
      <alignment horizontal="left"/>
    </xf>
    <xf numFmtId="0" fontId="3" fillId="0" borderId="0" xfId="0" applyFont="1" applyFill="1" applyAlignment="1">
      <alignment horizontal="center"/>
    </xf>
    <xf numFmtId="0" fontId="14" fillId="0" borderId="0" xfId="0" applyNumberFormat="1" applyFont="1" applyFill="1" applyAlignment="1">
      <alignment horizontal="center" wrapText="1"/>
    </xf>
    <xf numFmtId="0" fontId="3" fillId="0" borderId="0" xfId="0" applyFont="1" applyFill="1" applyAlignment="1">
      <alignment horizontal="left"/>
    </xf>
    <xf numFmtId="0" fontId="4" fillId="0" borderId="0" xfId="0" applyNumberFormat="1" applyFont="1" applyFill="1" applyBorder="1" applyAlignment="1">
      <alignment horizontal="left"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52" fillId="0" borderId="0" xfId="0" applyFont="1" applyFill="1" applyAlignment="1">
      <alignment horizontal="center"/>
    </xf>
    <xf numFmtId="0" fontId="52" fillId="0" borderId="0" xfId="0" applyFont="1" applyFill="1" applyBorder="1" applyAlignment="1">
      <alignment horizontal="center" wrapText="1"/>
    </xf>
    <xf numFmtId="0" fontId="0" fillId="0" borderId="0" xfId="0" applyFill="1" applyBorder="1" applyAlignment="1">
      <alignment horizontal="center" wrapText="1"/>
    </xf>
  </cellXfs>
  <cellStyles count="215">
    <cellStyle name="Normal" xfId="0"/>
    <cellStyle name="?_x001D_??%U©÷u&amp;H©÷9_x0008_? s&#10;_x0007__x0001__x0001_" xfId="15"/>
    <cellStyle name="??_?? -NIML2" xfId="16"/>
    <cellStyle name="??A? [0]_ÿÿÿÿÿÿ_1_¢¬???¢â? " xfId="17"/>
    <cellStyle name="??A?_ÿÿÿÿÿÿ_1_¢¬???¢â? " xfId="18"/>
    <cellStyle name="?¡±¢¥?_?¨ù??¢´¢¥_¢¬???¢â? " xfId="19"/>
    <cellStyle name="?ðÇ%U?&amp;H?_x0008_?s&#10;_x0007__x0001__x0001_" xfId="20"/>
    <cellStyle name="20% - Accent1" xfId="21"/>
    <cellStyle name="20% - Accent1 2" xfId="22"/>
    <cellStyle name="20% - Accent1 3" xfId="23"/>
    <cellStyle name="20% - Accent2" xfId="24"/>
    <cellStyle name="20% - Accent2 2" xfId="25"/>
    <cellStyle name="20% - Accent2 3" xfId="26"/>
    <cellStyle name="20% - Accent3" xfId="27"/>
    <cellStyle name="20% - Accent3 2" xfId="28"/>
    <cellStyle name="20% - Accent3 3" xfId="29"/>
    <cellStyle name="20% - Accent4" xfId="30"/>
    <cellStyle name="20% - Accent4 2" xfId="31"/>
    <cellStyle name="20% - Accent4 3" xfId="32"/>
    <cellStyle name="20% - Accent5" xfId="33"/>
    <cellStyle name="20% - Accent5 2" xfId="34"/>
    <cellStyle name="20% - Accent5 3" xfId="35"/>
    <cellStyle name="20% - Accent6" xfId="36"/>
    <cellStyle name="20% - Accent6 2" xfId="37"/>
    <cellStyle name="20% - Accent6 3"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60% - Accent1" xfId="57"/>
    <cellStyle name="60% - Accent1 2" xfId="58"/>
    <cellStyle name="60% - Accent1 3" xfId="59"/>
    <cellStyle name="60% - Accent2" xfId="60"/>
    <cellStyle name="60% - Accent2 2" xfId="61"/>
    <cellStyle name="60% - Accent2 3" xfId="62"/>
    <cellStyle name="60% - Accent3" xfId="63"/>
    <cellStyle name="60% - Accent3 2" xfId="64"/>
    <cellStyle name="60% - Accent3 3" xfId="65"/>
    <cellStyle name="60% - Accent4" xfId="66"/>
    <cellStyle name="60% - Accent4 2" xfId="67"/>
    <cellStyle name="60% - Accent4 3" xfId="68"/>
    <cellStyle name="60% - Accent5" xfId="69"/>
    <cellStyle name="60% - Accent5 2" xfId="70"/>
    <cellStyle name="60% - Accent5 3" xfId="71"/>
    <cellStyle name="60% - Accent6" xfId="72"/>
    <cellStyle name="60% - Accent6 2" xfId="73"/>
    <cellStyle name="60% - Accent6 3" xfId="74"/>
    <cellStyle name="Accent1" xfId="75"/>
    <cellStyle name="Accent1 2" xfId="76"/>
    <cellStyle name="Accent1 3" xfId="77"/>
    <cellStyle name="Accent2" xfId="78"/>
    <cellStyle name="Accent2 2" xfId="79"/>
    <cellStyle name="Accent2 3" xfId="80"/>
    <cellStyle name="Accent3" xfId="81"/>
    <cellStyle name="Accent3 2" xfId="82"/>
    <cellStyle name="Accent3 3" xfId="83"/>
    <cellStyle name="Accent4" xfId="84"/>
    <cellStyle name="Accent4 2" xfId="85"/>
    <cellStyle name="Accent4 3" xfId="86"/>
    <cellStyle name="Accent5" xfId="87"/>
    <cellStyle name="Accent5 2" xfId="88"/>
    <cellStyle name="Accent5 3" xfId="89"/>
    <cellStyle name="Accent6" xfId="90"/>
    <cellStyle name="Accent6 2" xfId="91"/>
    <cellStyle name="Accent6 3" xfId="92"/>
    <cellStyle name="AeE­ [0]_INQUIRY ¿μ¾÷AßAø " xfId="93"/>
    <cellStyle name="AeE­_INQUIRY ¿µ¾÷AßAø " xfId="94"/>
    <cellStyle name="ÄÞ¸¶ [0]_1" xfId="95"/>
    <cellStyle name="AÞ¸¶ [0]_INQUIRY ¿?¾÷AßAø " xfId="96"/>
    <cellStyle name="ÄÞ¸¶_1" xfId="97"/>
    <cellStyle name="AÞ¸¶_INQUIRY ¿?¾÷AßAø " xfId="98"/>
    <cellStyle name="Bad" xfId="99"/>
    <cellStyle name="Bad 2" xfId="100"/>
    <cellStyle name="Bad 3" xfId="101"/>
    <cellStyle name="C?AØ_¿?¾÷CoE² " xfId="102"/>
    <cellStyle name="C￥AØ_¿μ¾÷CoE² " xfId="103"/>
    <cellStyle name="Ç¥ÁØ_ÿÿÿÿÿÿ_4_ÃÑÇÕ°è " xfId="104"/>
    <cellStyle name="Calculation" xfId="105"/>
    <cellStyle name="Calculation 2" xfId="106"/>
    <cellStyle name="Calculation 3" xfId="107"/>
    <cellStyle name="category" xfId="108"/>
    <cellStyle name="Check Cell" xfId="109"/>
    <cellStyle name="Check Cell 2" xfId="110"/>
    <cellStyle name="Check Cell 3" xfId="111"/>
    <cellStyle name="Comma" xfId="112"/>
    <cellStyle name="Comma [0]" xfId="113"/>
    <cellStyle name="Comma 10" xfId="114"/>
    <cellStyle name="Comma 11" xfId="115"/>
    <cellStyle name="Comma 12" xfId="116"/>
    <cellStyle name="Comma 13" xfId="117"/>
    <cellStyle name="Comma 14" xfId="118"/>
    <cellStyle name="Comma 15" xfId="119"/>
    <cellStyle name="Comma 16" xfId="120"/>
    <cellStyle name="Comma 2" xfId="121"/>
    <cellStyle name="Comma 2 2" xfId="122"/>
    <cellStyle name="Comma 2 2 2" xfId="123"/>
    <cellStyle name="Comma 2 3" xfId="124"/>
    <cellStyle name="Comma 2 4" xfId="125"/>
    <cellStyle name="Comma 2 5" xfId="126"/>
    <cellStyle name="Comma 3" xfId="127"/>
    <cellStyle name="Comma 4" xfId="128"/>
    <cellStyle name="Comma 5" xfId="129"/>
    <cellStyle name="Comma 6" xfId="130"/>
    <cellStyle name="Comma 7" xfId="131"/>
    <cellStyle name="Comma 8" xfId="132"/>
    <cellStyle name="Comma 9" xfId="133"/>
    <cellStyle name="Comma0" xfId="134"/>
    <cellStyle name="Currency" xfId="135"/>
    <cellStyle name="Currency [0]" xfId="136"/>
    <cellStyle name="Currency0" xfId="137"/>
    <cellStyle name="Date" xfId="138"/>
    <cellStyle name="Explanatory Text" xfId="139"/>
    <cellStyle name="Explanatory Text 2" xfId="140"/>
    <cellStyle name="Explanatory Text 3" xfId="141"/>
    <cellStyle name="Fixed" xfId="142"/>
    <cellStyle name="Followed Hyperlink" xfId="143"/>
    <cellStyle name="Good" xfId="144"/>
    <cellStyle name="Good 2" xfId="145"/>
    <cellStyle name="Good 3" xfId="146"/>
    <cellStyle name="Grey" xfId="147"/>
    <cellStyle name="Group" xfId="148"/>
    <cellStyle name="HEADER" xfId="149"/>
    <cellStyle name="Header1" xfId="150"/>
    <cellStyle name="Header2" xfId="151"/>
    <cellStyle name="Heading 1" xfId="152"/>
    <cellStyle name="Heading 1 2" xfId="153"/>
    <cellStyle name="Heading 1 3" xfId="154"/>
    <cellStyle name="Heading 2" xfId="155"/>
    <cellStyle name="Heading 2 2" xfId="156"/>
    <cellStyle name="Heading 2 3" xfId="157"/>
    <cellStyle name="Heading 3" xfId="158"/>
    <cellStyle name="Heading 3 2" xfId="159"/>
    <cellStyle name="Heading 3 3" xfId="160"/>
    <cellStyle name="Heading 4" xfId="161"/>
    <cellStyle name="Heading 4 2" xfId="162"/>
    <cellStyle name="Heading 4 3" xfId="163"/>
    <cellStyle name="Hyperlink" xfId="164"/>
    <cellStyle name="Input" xfId="165"/>
    <cellStyle name="Input [yellow]" xfId="166"/>
    <cellStyle name="Input 2" xfId="167"/>
    <cellStyle name="Input 3" xfId="168"/>
    <cellStyle name="Linked Cell" xfId="169"/>
    <cellStyle name="Linked Cell 2" xfId="170"/>
    <cellStyle name="Linked Cell 3" xfId="171"/>
    <cellStyle name="Model" xfId="172"/>
    <cellStyle name="Neutral" xfId="173"/>
    <cellStyle name="Neutral 2" xfId="174"/>
    <cellStyle name="Neutral 3" xfId="175"/>
    <cellStyle name="Normal - Style1" xfId="176"/>
    <cellStyle name="Normal 2" xfId="177"/>
    <cellStyle name="Normal 2 2" xfId="178"/>
    <cellStyle name="Normal 3" xfId="179"/>
    <cellStyle name="Normal 4" xfId="180"/>
    <cellStyle name="Normal 5" xfId="181"/>
    <cellStyle name="Normal_1. (Goc) THONG KE TT01 Toàn tỉnh Hoa Binh 6 tháng 2013" xfId="182"/>
    <cellStyle name="Note" xfId="183"/>
    <cellStyle name="Note 2" xfId="184"/>
    <cellStyle name="Note 3" xfId="185"/>
    <cellStyle name="NWM" xfId="186"/>
    <cellStyle name="Output" xfId="187"/>
    <cellStyle name="Output 2" xfId="188"/>
    <cellStyle name="Output 3" xfId="189"/>
    <cellStyle name="Percent" xfId="190"/>
    <cellStyle name="Percent [2]" xfId="191"/>
    <cellStyle name="Percent 2" xfId="192"/>
    <cellStyle name="Percent 2 2" xfId="193"/>
    <cellStyle name="Percent 3" xfId="194"/>
    <cellStyle name="Percent 3 2" xfId="195"/>
    <cellStyle name="Percent 4" xfId="196"/>
    <cellStyle name="Style Date" xfId="197"/>
    <cellStyle name="subhead" xfId="198"/>
    <cellStyle name="T" xfId="199"/>
    <cellStyle name="th" xfId="200"/>
    <cellStyle name="Title" xfId="201"/>
    <cellStyle name="Title 2" xfId="202"/>
    <cellStyle name="Title 3" xfId="203"/>
    <cellStyle name="Total" xfId="204"/>
    <cellStyle name="Total 2" xfId="205"/>
    <cellStyle name="Total 3" xfId="206"/>
    <cellStyle name="viet" xfId="207"/>
    <cellStyle name="viet2" xfId="208"/>
    <cellStyle name="Warning Text" xfId="209"/>
    <cellStyle name="Warning Text 2" xfId="210"/>
    <cellStyle name="Warning Text 3" xfId="211"/>
    <cellStyle name="똿뗦먛귟 [0.00]_PRODUCT DETAIL Q1" xfId="212"/>
    <cellStyle name="똿뗦먛귟_PRODUCT DETAIL Q1" xfId="213"/>
    <cellStyle name="믅됞 [0.00]_PRODUCT DETAIL Q1" xfId="214"/>
    <cellStyle name="믅됞_PRODUCT DETAIL Q1" xfId="215"/>
    <cellStyle name="백분율_95" xfId="216"/>
    <cellStyle name="뷭?_BOOKSHIP" xfId="217"/>
    <cellStyle name="콤마 [0]_1202" xfId="218"/>
    <cellStyle name="콤마_1202" xfId="219"/>
    <cellStyle name="통화 [0]_1202" xfId="220"/>
    <cellStyle name="통화_1202" xfId="221"/>
    <cellStyle name="표준_(정보부문)월별인원계획" xfId="222"/>
    <cellStyle name="一般_Book1" xfId="223"/>
    <cellStyle name="千分位[0]_Book1" xfId="224"/>
    <cellStyle name="千分位_Book1" xfId="225"/>
    <cellStyle name="貨幣 [0]_Book1" xfId="226"/>
    <cellStyle name="貨幣[0]_MATL COST ANALYSIS" xfId="227"/>
    <cellStyle name="貨幣_Book1" xfId="228"/>
  </cellStyles>
  <dxfs count="2">
    <dxf>
      <fill>
        <patternFill>
          <bgColor rgb="FFFFC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57175"/>
    <xdr:sp>
      <xdr:nvSpPr>
        <xdr:cNvPr id="1" name="Text Box 1"/>
        <xdr:cNvSpPr txBox="1">
          <a:spLocks noChangeArrowheads="1"/>
        </xdr:cNvSpPr>
      </xdr:nvSpPr>
      <xdr:spPr>
        <a:xfrm>
          <a:off x="1057275" y="6381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57175"/>
    <xdr:sp>
      <xdr:nvSpPr>
        <xdr:cNvPr id="2" name="Text Box 1"/>
        <xdr:cNvSpPr txBox="1">
          <a:spLocks noChangeArrowheads="1"/>
        </xdr:cNvSpPr>
      </xdr:nvSpPr>
      <xdr:spPr>
        <a:xfrm>
          <a:off x="1057275" y="6381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723900</xdr:colOff>
      <xdr:row>2</xdr:row>
      <xdr:rowOff>47625</xdr:rowOff>
    </xdr:from>
    <xdr:to>
      <xdr:col>5</xdr:col>
      <xdr:colOff>323850</xdr:colOff>
      <xdr:row>2</xdr:row>
      <xdr:rowOff>57150</xdr:rowOff>
    </xdr:to>
    <xdr:sp>
      <xdr:nvSpPr>
        <xdr:cNvPr id="3" name="Straight Connector 3"/>
        <xdr:cNvSpPr>
          <a:spLocks/>
        </xdr:cNvSpPr>
      </xdr:nvSpPr>
      <xdr:spPr>
        <a:xfrm>
          <a:off x="914400" y="685800"/>
          <a:ext cx="20097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68580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68580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6"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7"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8"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9"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0"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1"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2"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3"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4"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5"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6"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7"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8"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9"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0"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1"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2"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3"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4"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5"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6"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7"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8" name="Text Box 7"/>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9" name="Text Box 11"/>
        <xdr:cNvSpPr txBox="1">
          <a:spLocks noChangeArrowheads="1"/>
        </xdr:cNvSpPr>
      </xdr:nvSpPr>
      <xdr:spPr>
        <a:xfrm>
          <a:off x="1466850" y="98393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xdr:row>
      <xdr:rowOff>0</xdr:rowOff>
    </xdr:from>
    <xdr:ext cx="0" cy="238125"/>
    <xdr:sp>
      <xdr:nvSpPr>
        <xdr:cNvPr id="30" name="Text Box 7"/>
        <xdr:cNvSpPr txBox="1">
          <a:spLocks noChangeArrowheads="1"/>
        </xdr:cNvSpPr>
      </xdr:nvSpPr>
      <xdr:spPr>
        <a:xfrm>
          <a:off x="1466850" y="1095375"/>
          <a:ext cx="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xdr:row>
      <xdr:rowOff>0</xdr:rowOff>
    </xdr:from>
    <xdr:ext cx="0" cy="238125"/>
    <xdr:sp>
      <xdr:nvSpPr>
        <xdr:cNvPr id="31" name="Text Box 11"/>
        <xdr:cNvSpPr txBox="1">
          <a:spLocks noChangeArrowheads="1"/>
        </xdr:cNvSpPr>
      </xdr:nvSpPr>
      <xdr:spPr>
        <a:xfrm>
          <a:off x="1466850" y="1095375"/>
          <a:ext cx="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1095375</xdr:colOff>
      <xdr:row>2</xdr:row>
      <xdr:rowOff>76200</xdr:rowOff>
    </xdr:from>
    <xdr:to>
      <xdr:col>2</xdr:col>
      <xdr:colOff>95250</xdr:colOff>
      <xdr:row>2</xdr:row>
      <xdr:rowOff>76200</xdr:rowOff>
    </xdr:to>
    <xdr:sp>
      <xdr:nvSpPr>
        <xdr:cNvPr id="32" name="Straight Connector 32"/>
        <xdr:cNvSpPr>
          <a:spLocks/>
        </xdr:cNvSpPr>
      </xdr:nvSpPr>
      <xdr:spPr>
        <a:xfrm>
          <a:off x="1409700" y="762000"/>
          <a:ext cx="1009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42900"/>
    <xdr:sp>
      <xdr:nvSpPr>
        <xdr:cNvPr id="1"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4"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5"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6"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7"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8"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9"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0"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11"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12"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3"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14"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15"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6"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17"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18"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9"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0"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21"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2"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3"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24"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5"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6"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27"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8"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9"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30"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31"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2"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33"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34"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5"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xdr:nvSpPr>
        <xdr:cNvPr id="36" name="Text Box 7"/>
        <xdr:cNvSpPr txBox="1">
          <a:spLocks noChangeArrowheads="1"/>
        </xdr:cNvSpPr>
      </xdr:nvSpPr>
      <xdr:spPr>
        <a:xfrm>
          <a:off x="314325" y="96869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37" name="Text Box 1"/>
        <xdr:cNvSpPr txBox="1">
          <a:spLocks noChangeArrowheads="1"/>
        </xdr:cNvSpPr>
      </xdr:nvSpPr>
      <xdr:spPr>
        <a:xfrm>
          <a:off x="314325" y="96869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8" name="Text Box 1"/>
        <xdr:cNvSpPr txBox="1">
          <a:spLocks noChangeArrowheads="1"/>
        </xdr:cNvSpPr>
      </xdr:nvSpPr>
      <xdr:spPr>
        <a:xfrm>
          <a:off x="314325" y="9686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42900"/>
    <xdr:sp>
      <xdr:nvSpPr>
        <xdr:cNvPr id="39" name="Text Box 7"/>
        <xdr:cNvSpPr txBox="1">
          <a:spLocks noChangeArrowheads="1"/>
        </xdr:cNvSpPr>
      </xdr:nvSpPr>
      <xdr:spPr>
        <a:xfrm>
          <a:off x="314325" y="9886950"/>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04775"/>
    <xdr:sp>
      <xdr:nvSpPr>
        <xdr:cNvPr id="40" name="Text Box 1"/>
        <xdr:cNvSpPr txBox="1">
          <a:spLocks noChangeArrowheads="1"/>
        </xdr:cNvSpPr>
      </xdr:nvSpPr>
      <xdr:spPr>
        <a:xfrm>
          <a:off x="314325" y="98869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0025"/>
    <xdr:sp>
      <xdr:nvSpPr>
        <xdr:cNvPr id="41" name="Text Box 1"/>
        <xdr:cNvSpPr txBox="1">
          <a:spLocks noChangeArrowheads="1"/>
        </xdr:cNvSpPr>
      </xdr:nvSpPr>
      <xdr:spPr>
        <a:xfrm>
          <a:off x="314325" y="98869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895350</xdr:colOff>
      <xdr:row>2</xdr:row>
      <xdr:rowOff>19050</xdr:rowOff>
    </xdr:from>
    <xdr:to>
      <xdr:col>2</xdr:col>
      <xdr:colOff>466725</xdr:colOff>
      <xdr:row>2</xdr:row>
      <xdr:rowOff>19050</xdr:rowOff>
    </xdr:to>
    <xdr:sp>
      <xdr:nvSpPr>
        <xdr:cNvPr id="42" name="Straight Connector 42"/>
        <xdr:cNvSpPr>
          <a:spLocks/>
        </xdr:cNvSpPr>
      </xdr:nvSpPr>
      <xdr:spPr>
        <a:xfrm>
          <a:off x="1171575" y="733425"/>
          <a:ext cx="1333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twoCellAnchor>
    <xdr:from>
      <xdr:col>1</xdr:col>
      <xdr:colOff>971550</xdr:colOff>
      <xdr:row>2</xdr:row>
      <xdr:rowOff>38100</xdr:rowOff>
    </xdr:from>
    <xdr:to>
      <xdr:col>2</xdr:col>
      <xdr:colOff>209550</xdr:colOff>
      <xdr:row>2</xdr:row>
      <xdr:rowOff>47625</xdr:rowOff>
    </xdr:to>
    <xdr:sp>
      <xdr:nvSpPr>
        <xdr:cNvPr id="2" name="Straight Connector 3"/>
        <xdr:cNvSpPr>
          <a:spLocks/>
        </xdr:cNvSpPr>
      </xdr:nvSpPr>
      <xdr:spPr>
        <a:xfrm>
          <a:off x="1343025" y="771525"/>
          <a:ext cx="10096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47650"/>
    <xdr:sp>
      <xdr:nvSpPr>
        <xdr:cNvPr id="1" name="Text Box 1"/>
        <xdr:cNvSpPr txBox="1">
          <a:spLocks noChangeArrowheads="1"/>
        </xdr:cNvSpPr>
      </xdr:nvSpPr>
      <xdr:spPr>
        <a:xfrm>
          <a:off x="895350" y="638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47650"/>
    <xdr:sp>
      <xdr:nvSpPr>
        <xdr:cNvPr id="2" name="Text Box 1"/>
        <xdr:cNvSpPr txBox="1">
          <a:spLocks noChangeArrowheads="1"/>
        </xdr:cNvSpPr>
      </xdr:nvSpPr>
      <xdr:spPr>
        <a:xfrm>
          <a:off x="895350" y="638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xdr:col>
      <xdr:colOff>95250</xdr:colOff>
      <xdr:row>2</xdr:row>
      <xdr:rowOff>57150</xdr:rowOff>
    </xdr:from>
    <xdr:to>
      <xdr:col>6</xdr:col>
      <xdr:colOff>95250</xdr:colOff>
      <xdr:row>2</xdr:row>
      <xdr:rowOff>66675</xdr:rowOff>
    </xdr:to>
    <xdr:sp>
      <xdr:nvSpPr>
        <xdr:cNvPr id="3" name="Straight Connector 3"/>
        <xdr:cNvSpPr>
          <a:spLocks/>
        </xdr:cNvSpPr>
      </xdr:nvSpPr>
      <xdr:spPr>
        <a:xfrm>
          <a:off x="990600" y="695325"/>
          <a:ext cx="21145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85725" cy="247650"/>
    <xdr:sp>
      <xdr:nvSpPr>
        <xdr:cNvPr id="1" name="Text Box 1"/>
        <xdr:cNvSpPr txBox="1">
          <a:spLocks noChangeArrowheads="1"/>
        </xdr:cNvSpPr>
      </xdr:nvSpPr>
      <xdr:spPr>
        <a:xfrm>
          <a:off x="971550" y="714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xdr:row>
      <xdr:rowOff>0</xdr:rowOff>
    </xdr:from>
    <xdr:ext cx="85725" cy="247650"/>
    <xdr:sp>
      <xdr:nvSpPr>
        <xdr:cNvPr id="2" name="Text Box 1"/>
        <xdr:cNvSpPr txBox="1">
          <a:spLocks noChangeArrowheads="1"/>
        </xdr:cNvSpPr>
      </xdr:nvSpPr>
      <xdr:spPr>
        <a:xfrm>
          <a:off x="971550" y="714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xdr:col>
      <xdr:colOff>152400</xdr:colOff>
      <xdr:row>2</xdr:row>
      <xdr:rowOff>38100</xdr:rowOff>
    </xdr:from>
    <xdr:to>
      <xdr:col>5</xdr:col>
      <xdr:colOff>314325</xdr:colOff>
      <xdr:row>2</xdr:row>
      <xdr:rowOff>38100</xdr:rowOff>
    </xdr:to>
    <xdr:sp>
      <xdr:nvSpPr>
        <xdr:cNvPr id="3" name="Straight Connector 4"/>
        <xdr:cNvSpPr>
          <a:spLocks/>
        </xdr:cNvSpPr>
      </xdr:nvSpPr>
      <xdr:spPr>
        <a:xfrm>
          <a:off x="1123950" y="676275"/>
          <a:ext cx="1619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38100</xdr:rowOff>
    </xdr:from>
    <xdr:to>
      <xdr:col>5</xdr:col>
      <xdr:colOff>323850</xdr:colOff>
      <xdr:row>3</xdr:row>
      <xdr:rowOff>38100</xdr:rowOff>
    </xdr:to>
    <xdr:sp>
      <xdr:nvSpPr>
        <xdr:cNvPr id="1" name="Straight Connector 1"/>
        <xdr:cNvSpPr>
          <a:spLocks/>
        </xdr:cNvSpPr>
      </xdr:nvSpPr>
      <xdr:spPr>
        <a:xfrm>
          <a:off x="1362075" y="790575"/>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xdr:row>
      <xdr:rowOff>47625</xdr:rowOff>
    </xdr:from>
    <xdr:to>
      <xdr:col>4</xdr:col>
      <xdr:colOff>333375</xdr:colOff>
      <xdr:row>2</xdr:row>
      <xdr:rowOff>47625</xdr:rowOff>
    </xdr:to>
    <xdr:sp>
      <xdr:nvSpPr>
        <xdr:cNvPr id="1" name="Straight Connector 2"/>
        <xdr:cNvSpPr>
          <a:spLocks/>
        </xdr:cNvSpPr>
      </xdr:nvSpPr>
      <xdr:spPr>
        <a:xfrm>
          <a:off x="1095375" y="638175"/>
          <a:ext cx="1466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xdr:row>
      <xdr:rowOff>57150</xdr:rowOff>
    </xdr:from>
    <xdr:to>
      <xdr:col>5</xdr:col>
      <xdr:colOff>161925</xdr:colOff>
      <xdr:row>2</xdr:row>
      <xdr:rowOff>57150</xdr:rowOff>
    </xdr:to>
    <xdr:sp>
      <xdr:nvSpPr>
        <xdr:cNvPr id="1" name="Straight Connector 2"/>
        <xdr:cNvSpPr>
          <a:spLocks/>
        </xdr:cNvSpPr>
      </xdr:nvSpPr>
      <xdr:spPr>
        <a:xfrm>
          <a:off x="819150" y="733425"/>
          <a:ext cx="1781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2</xdr:row>
      <xdr:rowOff>95250</xdr:rowOff>
    </xdr:from>
    <xdr:to>
      <xdr:col>3</xdr:col>
      <xdr:colOff>381000</xdr:colOff>
      <xdr:row>2</xdr:row>
      <xdr:rowOff>95250</xdr:rowOff>
    </xdr:to>
    <xdr:sp>
      <xdr:nvSpPr>
        <xdr:cNvPr id="1" name="Straight Connector 5"/>
        <xdr:cNvSpPr>
          <a:spLocks/>
        </xdr:cNvSpPr>
      </xdr:nvSpPr>
      <xdr:spPr>
        <a:xfrm>
          <a:off x="1924050" y="676275"/>
          <a:ext cx="1190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2</xdr:row>
      <xdr:rowOff>57150</xdr:rowOff>
    </xdr:from>
    <xdr:to>
      <xdr:col>2</xdr:col>
      <xdr:colOff>504825</xdr:colOff>
      <xdr:row>2</xdr:row>
      <xdr:rowOff>57150</xdr:rowOff>
    </xdr:to>
    <xdr:sp>
      <xdr:nvSpPr>
        <xdr:cNvPr id="1" name="Straight Connector 1"/>
        <xdr:cNvSpPr>
          <a:spLocks/>
        </xdr:cNvSpPr>
      </xdr:nvSpPr>
      <xdr:spPr>
        <a:xfrm>
          <a:off x="876300" y="685800"/>
          <a:ext cx="1714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114300</xdr:rowOff>
    </xdr:from>
    <xdr:ext cx="85725" cy="314325"/>
    <xdr:sp>
      <xdr:nvSpPr>
        <xdr:cNvPr id="1" name="Text Box 1"/>
        <xdr:cNvSpPr txBox="1">
          <a:spLocks noChangeArrowheads="1"/>
        </xdr:cNvSpPr>
      </xdr:nvSpPr>
      <xdr:spPr>
        <a:xfrm>
          <a:off x="409575" y="9725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962025</xdr:colOff>
      <xdr:row>2</xdr:row>
      <xdr:rowOff>57150</xdr:rowOff>
    </xdr:from>
    <xdr:to>
      <xdr:col>2</xdr:col>
      <xdr:colOff>85725</xdr:colOff>
      <xdr:row>2</xdr:row>
      <xdr:rowOff>57150</xdr:rowOff>
    </xdr:to>
    <xdr:sp>
      <xdr:nvSpPr>
        <xdr:cNvPr id="2" name="Straight Connector 2"/>
        <xdr:cNvSpPr>
          <a:spLocks/>
        </xdr:cNvSpPr>
      </xdr:nvSpPr>
      <xdr:spPr>
        <a:xfrm>
          <a:off x="1333500" y="762000"/>
          <a:ext cx="914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guyen%20Dai%20Duong\Downloads\1.%2010%20thang%202015%20(1%20-7)%20-%20P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Nguyen%20Dai%20Duong\Downloads\Hai%20-%20cac%20tinh\An%20Gia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Nguyen%20Dai%20Duong\Downloads\1.%20Tong%20hop%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Nguyen%20Dai%20Duong\Downloads\2.%20Tong%20hop%208-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TH Viec 06"/>
      <sheetName val="01 - 02 - 06"/>
      <sheetName val="TH Tien 07"/>
      <sheetName val="03 - 04 -07"/>
      <sheetName val="TH 05 - NSNN"/>
    </sheetNames>
    <sheetDataSet>
      <sheetData sheetId="1">
        <row r="13">
          <cell r="B13" t="str">
            <v>An Giang</v>
          </cell>
          <cell r="C13">
            <v>13658</v>
          </cell>
          <cell r="D13">
            <v>3536</v>
          </cell>
          <cell r="E13">
            <v>10122</v>
          </cell>
          <cell r="F13">
            <v>11920</v>
          </cell>
          <cell r="G13">
            <v>8168</v>
          </cell>
          <cell r="H13">
            <v>267</v>
          </cell>
          <cell r="I13">
            <v>7048</v>
          </cell>
          <cell r="J13">
            <v>131</v>
          </cell>
          <cell r="K13">
            <v>705</v>
          </cell>
          <cell r="L13">
            <v>17</v>
          </cell>
          <cell r="M13">
            <v>3752</v>
          </cell>
          <cell r="P13">
            <v>3637</v>
          </cell>
          <cell r="Q13">
            <v>115</v>
          </cell>
          <cell r="R13">
            <v>1738</v>
          </cell>
          <cell r="S13">
            <v>1410</v>
          </cell>
          <cell r="T13">
            <v>14</v>
          </cell>
          <cell r="U13">
            <v>314</v>
          </cell>
          <cell r="V13">
            <v>5490</v>
          </cell>
          <cell r="W13">
            <v>0.6852348993288591</v>
          </cell>
          <cell r="X13">
            <v>0.872748572265339</v>
          </cell>
        </row>
        <row r="14">
          <cell r="B14" t="str">
            <v>Bạc Liêu</v>
          </cell>
          <cell r="C14">
            <v>9848</v>
          </cell>
          <cell r="D14">
            <v>3102</v>
          </cell>
          <cell r="E14">
            <v>6746</v>
          </cell>
          <cell r="F14">
            <v>8466</v>
          </cell>
          <cell r="G14">
            <v>6213</v>
          </cell>
          <cell r="H14">
            <v>153</v>
          </cell>
          <cell r="I14">
            <v>5853</v>
          </cell>
          <cell r="J14">
            <v>62</v>
          </cell>
          <cell r="K14">
            <v>127</v>
          </cell>
          <cell r="L14">
            <v>18</v>
          </cell>
          <cell r="M14">
            <v>2253</v>
          </cell>
          <cell r="P14">
            <v>2179</v>
          </cell>
          <cell r="Q14">
            <v>74</v>
          </cell>
          <cell r="R14">
            <v>1382</v>
          </cell>
          <cell r="S14">
            <v>1018</v>
          </cell>
          <cell r="T14">
            <v>3</v>
          </cell>
          <cell r="U14">
            <v>361</v>
          </cell>
          <cell r="V14">
            <v>3635</v>
          </cell>
          <cell r="W14">
            <v>0.7338766832034018</v>
          </cell>
          <cell r="X14">
            <v>0.8596669374492283</v>
          </cell>
        </row>
        <row r="15">
          <cell r="B15" t="str">
            <v>Bắc Giang</v>
          </cell>
          <cell r="C15">
            <v>10860</v>
          </cell>
          <cell r="D15">
            <v>3850</v>
          </cell>
          <cell r="E15">
            <v>7010</v>
          </cell>
          <cell r="F15">
            <v>7799</v>
          </cell>
          <cell r="G15">
            <v>6075</v>
          </cell>
          <cell r="H15">
            <v>290</v>
          </cell>
          <cell r="I15">
            <v>5405</v>
          </cell>
          <cell r="J15">
            <v>107</v>
          </cell>
          <cell r="K15">
            <v>188</v>
          </cell>
          <cell r="L15">
            <v>85</v>
          </cell>
          <cell r="M15">
            <v>1724</v>
          </cell>
          <cell r="P15">
            <v>1661</v>
          </cell>
          <cell r="Q15">
            <v>63</v>
          </cell>
          <cell r="R15">
            <v>3061</v>
          </cell>
          <cell r="S15">
            <v>2915</v>
          </cell>
          <cell r="T15">
            <v>4</v>
          </cell>
          <cell r="U15">
            <v>142</v>
          </cell>
          <cell r="V15">
            <v>4785</v>
          </cell>
          <cell r="W15">
            <v>0.7789460187203487</v>
          </cell>
          <cell r="X15">
            <v>0.7181399631675874</v>
          </cell>
        </row>
        <row r="16">
          <cell r="B16" t="str">
            <v>Bắc Kạn</v>
          </cell>
          <cell r="C16">
            <v>2028</v>
          </cell>
          <cell r="D16">
            <v>555</v>
          </cell>
          <cell r="E16">
            <v>1473</v>
          </cell>
          <cell r="F16">
            <v>1531</v>
          </cell>
          <cell r="G16">
            <v>1313</v>
          </cell>
          <cell r="H16">
            <v>78</v>
          </cell>
          <cell r="I16">
            <v>1146</v>
          </cell>
          <cell r="J16">
            <v>22</v>
          </cell>
          <cell r="K16">
            <v>30</v>
          </cell>
          <cell r="L16">
            <v>37</v>
          </cell>
          <cell r="M16">
            <v>218</v>
          </cell>
          <cell r="P16">
            <v>197</v>
          </cell>
          <cell r="Q16">
            <v>21</v>
          </cell>
          <cell r="R16">
            <v>497</v>
          </cell>
          <cell r="S16">
            <v>492</v>
          </cell>
          <cell r="T16">
            <v>0</v>
          </cell>
          <cell r="U16">
            <v>5</v>
          </cell>
          <cell r="V16">
            <v>715</v>
          </cell>
          <cell r="W16">
            <v>0.8576094056172436</v>
          </cell>
          <cell r="X16">
            <v>0.754930966469428</v>
          </cell>
        </row>
        <row r="17">
          <cell r="B17" t="str">
            <v>Bắc Ninh</v>
          </cell>
          <cell r="C17">
            <v>6107</v>
          </cell>
          <cell r="D17">
            <v>1773</v>
          </cell>
          <cell r="E17">
            <v>4334</v>
          </cell>
          <cell r="F17">
            <v>4976</v>
          </cell>
          <cell r="G17">
            <v>3950</v>
          </cell>
          <cell r="H17">
            <v>51</v>
          </cell>
          <cell r="I17">
            <v>3755</v>
          </cell>
          <cell r="J17">
            <v>53</v>
          </cell>
          <cell r="K17">
            <v>66</v>
          </cell>
          <cell r="L17">
            <v>25</v>
          </cell>
          <cell r="M17">
            <v>1026</v>
          </cell>
          <cell r="P17">
            <v>982</v>
          </cell>
          <cell r="Q17">
            <v>44</v>
          </cell>
          <cell r="R17">
            <v>1131</v>
          </cell>
          <cell r="S17">
            <v>1103</v>
          </cell>
          <cell r="T17">
            <v>0</v>
          </cell>
          <cell r="U17">
            <v>28</v>
          </cell>
          <cell r="V17">
            <v>2157</v>
          </cell>
          <cell r="W17">
            <v>0.7938102893890675</v>
          </cell>
          <cell r="X17">
            <v>0.8148026854429343</v>
          </cell>
        </row>
        <row r="18">
          <cell r="B18" t="str">
            <v>Bến Tre</v>
          </cell>
          <cell r="C18">
            <v>14726</v>
          </cell>
          <cell r="D18">
            <v>3996</v>
          </cell>
          <cell r="E18">
            <v>10730</v>
          </cell>
          <cell r="F18">
            <v>12227</v>
          </cell>
          <cell r="G18">
            <v>9706</v>
          </cell>
          <cell r="H18">
            <v>155</v>
          </cell>
          <cell r="I18">
            <v>8893</v>
          </cell>
          <cell r="J18">
            <v>108</v>
          </cell>
          <cell r="K18">
            <v>548</v>
          </cell>
          <cell r="L18">
            <v>2</v>
          </cell>
          <cell r="M18">
            <v>2521</v>
          </cell>
          <cell r="P18">
            <v>2521</v>
          </cell>
          <cell r="Q18">
            <v>0</v>
          </cell>
          <cell r="R18">
            <v>2499</v>
          </cell>
          <cell r="S18">
            <v>1274</v>
          </cell>
          <cell r="T18">
            <v>7</v>
          </cell>
          <cell r="U18">
            <v>1218</v>
          </cell>
          <cell r="V18">
            <v>5020</v>
          </cell>
          <cell r="W18">
            <v>0.7938169624601292</v>
          </cell>
          <cell r="X18">
            <v>0.8303001493956268</v>
          </cell>
        </row>
        <row r="19">
          <cell r="B19" t="str">
            <v>Bình Dương</v>
          </cell>
          <cell r="C19">
            <v>25683</v>
          </cell>
          <cell r="D19">
            <v>7441</v>
          </cell>
          <cell r="E19">
            <v>18242</v>
          </cell>
          <cell r="F19">
            <v>22151</v>
          </cell>
          <cell r="G19">
            <v>15580</v>
          </cell>
          <cell r="H19">
            <v>874</v>
          </cell>
          <cell r="I19">
            <v>14067</v>
          </cell>
          <cell r="J19">
            <v>253</v>
          </cell>
          <cell r="K19">
            <v>384</v>
          </cell>
          <cell r="L19">
            <v>2</v>
          </cell>
          <cell r="M19">
            <v>6571</v>
          </cell>
          <cell r="P19">
            <v>6571</v>
          </cell>
          <cell r="Q19">
            <v>0</v>
          </cell>
          <cell r="R19">
            <v>3532</v>
          </cell>
          <cell r="S19">
            <v>1669</v>
          </cell>
          <cell r="T19">
            <v>24</v>
          </cell>
          <cell r="U19">
            <v>1839</v>
          </cell>
          <cell r="V19">
            <v>10103</v>
          </cell>
          <cell r="W19">
            <v>0.7033542503724437</v>
          </cell>
          <cell r="X19">
            <v>0.8624771249464627</v>
          </cell>
        </row>
        <row r="20">
          <cell r="B20" t="str">
            <v>Bình Định</v>
          </cell>
          <cell r="C20">
            <v>8869</v>
          </cell>
          <cell r="D20">
            <v>2829</v>
          </cell>
          <cell r="E20">
            <v>6040</v>
          </cell>
          <cell r="F20">
            <v>6812</v>
          </cell>
          <cell r="G20">
            <v>5353</v>
          </cell>
          <cell r="H20">
            <v>62</v>
          </cell>
          <cell r="I20">
            <v>4905</v>
          </cell>
          <cell r="J20">
            <v>61</v>
          </cell>
          <cell r="K20">
            <v>283</v>
          </cell>
          <cell r="L20">
            <v>42</v>
          </cell>
          <cell r="M20">
            <v>1459</v>
          </cell>
          <cell r="P20">
            <v>1225</v>
          </cell>
          <cell r="Q20">
            <v>234</v>
          </cell>
          <cell r="R20">
            <v>2057</v>
          </cell>
          <cell r="S20">
            <v>1730</v>
          </cell>
          <cell r="T20">
            <v>6</v>
          </cell>
          <cell r="U20">
            <v>321</v>
          </cell>
          <cell r="V20">
            <v>3516</v>
          </cell>
          <cell r="W20">
            <v>0.7858191426893717</v>
          </cell>
          <cell r="X20">
            <v>0.7680685533882061</v>
          </cell>
        </row>
        <row r="21">
          <cell r="B21" t="str">
            <v>Bình Phước</v>
          </cell>
          <cell r="C21">
            <v>12849</v>
          </cell>
          <cell r="D21">
            <v>4444</v>
          </cell>
          <cell r="E21">
            <v>8405</v>
          </cell>
          <cell r="F21">
            <v>9799</v>
          </cell>
          <cell r="G21">
            <v>7119</v>
          </cell>
          <cell r="H21">
            <v>311</v>
          </cell>
          <cell r="I21">
            <v>6350</v>
          </cell>
          <cell r="J21">
            <v>179</v>
          </cell>
          <cell r="K21">
            <v>239</v>
          </cell>
          <cell r="L21">
            <v>40</v>
          </cell>
          <cell r="M21">
            <v>2680</v>
          </cell>
          <cell r="P21">
            <v>2473</v>
          </cell>
          <cell r="Q21">
            <v>207</v>
          </cell>
          <cell r="R21">
            <v>3050</v>
          </cell>
          <cell r="S21">
            <v>2501</v>
          </cell>
          <cell r="T21">
            <v>13</v>
          </cell>
          <cell r="U21">
            <v>536</v>
          </cell>
          <cell r="V21">
            <v>5730</v>
          </cell>
          <cell r="W21">
            <v>0.7265027043575875</v>
          </cell>
          <cell r="X21">
            <v>0.7626274418242664</v>
          </cell>
        </row>
        <row r="22">
          <cell r="B22" t="str">
            <v>Bình Thuận</v>
          </cell>
          <cell r="C22">
            <v>13826</v>
          </cell>
          <cell r="D22">
            <v>6037</v>
          </cell>
          <cell r="E22">
            <v>7789</v>
          </cell>
          <cell r="F22">
            <v>11487</v>
          </cell>
          <cell r="G22">
            <v>7434</v>
          </cell>
          <cell r="H22">
            <v>145</v>
          </cell>
          <cell r="I22">
            <v>6643</v>
          </cell>
          <cell r="J22">
            <v>281</v>
          </cell>
          <cell r="K22">
            <v>352</v>
          </cell>
          <cell r="L22">
            <v>13</v>
          </cell>
          <cell r="M22">
            <v>4053</v>
          </cell>
          <cell r="P22">
            <v>3790</v>
          </cell>
          <cell r="Q22">
            <v>263</v>
          </cell>
          <cell r="R22">
            <v>2339</v>
          </cell>
          <cell r="S22">
            <v>1411</v>
          </cell>
          <cell r="T22">
            <v>18</v>
          </cell>
          <cell r="U22">
            <v>910</v>
          </cell>
          <cell r="V22">
            <v>6392</v>
          </cell>
          <cell r="W22">
            <v>0.6471663619744058</v>
          </cell>
          <cell r="X22">
            <v>0.8308259800376103</v>
          </cell>
        </row>
        <row r="23">
          <cell r="B23" t="str">
            <v>BR-V Tàu</v>
          </cell>
          <cell r="C23">
            <v>11603</v>
          </cell>
          <cell r="D23">
            <v>3924</v>
          </cell>
          <cell r="E23">
            <v>7679</v>
          </cell>
          <cell r="F23">
            <v>9286</v>
          </cell>
          <cell r="G23">
            <v>6491</v>
          </cell>
          <cell r="H23">
            <v>158</v>
          </cell>
          <cell r="I23">
            <v>6014</v>
          </cell>
          <cell r="J23">
            <v>77</v>
          </cell>
          <cell r="K23">
            <v>193</v>
          </cell>
          <cell r="L23">
            <v>49</v>
          </cell>
          <cell r="M23">
            <v>2795</v>
          </cell>
          <cell r="P23">
            <v>2581</v>
          </cell>
          <cell r="Q23">
            <v>214</v>
          </cell>
          <cell r="R23">
            <v>2317</v>
          </cell>
          <cell r="S23">
            <v>1786</v>
          </cell>
          <cell r="T23">
            <v>16</v>
          </cell>
          <cell r="U23">
            <v>515</v>
          </cell>
          <cell r="V23">
            <v>5112</v>
          </cell>
          <cell r="W23">
            <v>0.6990092612534999</v>
          </cell>
          <cell r="X23">
            <v>0.8003102645867448</v>
          </cell>
        </row>
        <row r="24">
          <cell r="B24" t="str">
            <v>Cà Mau</v>
          </cell>
          <cell r="C24">
            <v>14475</v>
          </cell>
          <cell r="D24">
            <v>5387</v>
          </cell>
          <cell r="E24">
            <v>9088</v>
          </cell>
          <cell r="F24">
            <v>11254</v>
          </cell>
          <cell r="G24">
            <v>8367</v>
          </cell>
          <cell r="H24">
            <v>285</v>
          </cell>
          <cell r="I24">
            <v>7275</v>
          </cell>
          <cell r="J24">
            <v>271</v>
          </cell>
          <cell r="K24">
            <v>511</v>
          </cell>
          <cell r="L24">
            <v>25</v>
          </cell>
          <cell r="M24">
            <v>2887</v>
          </cell>
          <cell r="P24">
            <v>2873</v>
          </cell>
          <cell r="Q24">
            <v>14</v>
          </cell>
          <cell r="R24">
            <v>3221</v>
          </cell>
          <cell r="S24">
            <v>2329</v>
          </cell>
          <cell r="T24">
            <v>14</v>
          </cell>
          <cell r="U24">
            <v>878</v>
          </cell>
          <cell r="V24">
            <v>6108</v>
          </cell>
          <cell r="W24">
            <v>0.7434689888039808</v>
          </cell>
          <cell r="X24">
            <v>0.7774784110535405</v>
          </cell>
        </row>
        <row r="25">
          <cell r="B25" t="str">
            <v>Cao Bằng</v>
          </cell>
          <cell r="C25">
            <v>1798</v>
          </cell>
          <cell r="D25">
            <v>540</v>
          </cell>
          <cell r="E25">
            <v>1258</v>
          </cell>
          <cell r="F25">
            <v>1408</v>
          </cell>
          <cell r="G25">
            <v>1071</v>
          </cell>
          <cell r="H25">
            <v>19</v>
          </cell>
          <cell r="I25">
            <v>997</v>
          </cell>
          <cell r="J25">
            <v>16</v>
          </cell>
          <cell r="K25">
            <v>34</v>
          </cell>
          <cell r="L25">
            <v>5</v>
          </cell>
          <cell r="M25">
            <v>337</v>
          </cell>
          <cell r="P25">
            <v>255</v>
          </cell>
          <cell r="Q25">
            <v>82</v>
          </cell>
          <cell r="R25">
            <v>390</v>
          </cell>
          <cell r="S25">
            <v>363</v>
          </cell>
          <cell r="T25">
            <v>0</v>
          </cell>
          <cell r="U25">
            <v>27</v>
          </cell>
          <cell r="V25">
            <v>727</v>
          </cell>
          <cell r="W25">
            <v>0.7606534090909091</v>
          </cell>
          <cell r="X25">
            <v>0.7830923248053393</v>
          </cell>
        </row>
        <row r="26">
          <cell r="B26" t="str">
            <v>Cần Thơ</v>
          </cell>
          <cell r="C26">
            <v>13836</v>
          </cell>
          <cell r="D26">
            <v>4776</v>
          </cell>
          <cell r="E26">
            <v>9060</v>
          </cell>
          <cell r="F26">
            <v>10753</v>
          </cell>
          <cell r="G26">
            <v>7674</v>
          </cell>
          <cell r="H26">
            <v>369</v>
          </cell>
          <cell r="I26">
            <v>6404</v>
          </cell>
          <cell r="J26">
            <v>191</v>
          </cell>
          <cell r="K26">
            <v>704</v>
          </cell>
          <cell r="L26">
            <v>6</v>
          </cell>
          <cell r="M26">
            <v>3079</v>
          </cell>
          <cell r="P26">
            <v>2901</v>
          </cell>
          <cell r="Q26">
            <v>178</v>
          </cell>
          <cell r="R26">
            <v>3083</v>
          </cell>
          <cell r="S26">
            <v>1498</v>
          </cell>
          <cell r="T26">
            <v>17</v>
          </cell>
          <cell r="U26">
            <v>1568</v>
          </cell>
          <cell r="V26">
            <v>6162</v>
          </cell>
          <cell r="W26">
            <v>0.7136613038221892</v>
          </cell>
          <cell r="X26">
            <v>0.7771754842440012</v>
          </cell>
        </row>
        <row r="27">
          <cell r="B27" t="str">
            <v>Đà Nẵng</v>
          </cell>
          <cell r="C27">
            <v>11343</v>
          </cell>
          <cell r="D27">
            <v>4104</v>
          </cell>
          <cell r="E27">
            <v>7239</v>
          </cell>
          <cell r="F27">
            <v>8673</v>
          </cell>
          <cell r="G27">
            <v>5712</v>
          </cell>
          <cell r="H27">
            <v>427</v>
          </cell>
          <cell r="I27">
            <v>4833</v>
          </cell>
          <cell r="J27">
            <v>161</v>
          </cell>
          <cell r="K27">
            <v>260</v>
          </cell>
          <cell r="L27">
            <v>31</v>
          </cell>
          <cell r="M27">
            <v>2961</v>
          </cell>
          <cell r="P27">
            <v>2952</v>
          </cell>
          <cell r="Q27">
            <v>9</v>
          </cell>
          <cell r="R27">
            <v>2670</v>
          </cell>
          <cell r="S27">
            <v>2395</v>
          </cell>
          <cell r="T27">
            <v>15</v>
          </cell>
          <cell r="U27">
            <v>260</v>
          </cell>
          <cell r="V27">
            <v>5631</v>
          </cell>
          <cell r="W27">
            <v>0.6585956416464891</v>
          </cell>
          <cell r="X27">
            <v>0.7646125363660408</v>
          </cell>
        </row>
        <row r="28">
          <cell r="B28" t="str">
            <v>Đắk Lắc</v>
          </cell>
          <cell r="C28">
            <v>15181</v>
          </cell>
          <cell r="D28">
            <v>4248</v>
          </cell>
          <cell r="E28">
            <v>10933</v>
          </cell>
          <cell r="F28">
            <v>11869</v>
          </cell>
          <cell r="G28">
            <v>10196</v>
          </cell>
          <cell r="H28">
            <v>190</v>
          </cell>
          <cell r="I28">
            <v>9290</v>
          </cell>
          <cell r="J28">
            <v>217</v>
          </cell>
          <cell r="K28">
            <v>474</v>
          </cell>
          <cell r="L28">
            <v>25</v>
          </cell>
          <cell r="M28">
            <v>1673</v>
          </cell>
          <cell r="P28">
            <v>1632</v>
          </cell>
          <cell r="Q28">
            <v>41</v>
          </cell>
          <cell r="R28">
            <v>3312</v>
          </cell>
          <cell r="S28">
            <v>2232</v>
          </cell>
          <cell r="T28">
            <v>1</v>
          </cell>
          <cell r="U28">
            <v>1079</v>
          </cell>
          <cell r="V28">
            <v>4985</v>
          </cell>
          <cell r="W28">
            <v>0.8590445698879434</v>
          </cell>
          <cell r="X28">
            <v>0.7818325538502074</v>
          </cell>
        </row>
        <row r="29">
          <cell r="B29" t="str">
            <v>Đắk Nông</v>
          </cell>
          <cell r="C29">
            <v>4765</v>
          </cell>
          <cell r="D29">
            <v>1660</v>
          </cell>
          <cell r="E29">
            <v>3105</v>
          </cell>
          <cell r="F29">
            <v>3632</v>
          </cell>
          <cell r="G29">
            <v>2584</v>
          </cell>
          <cell r="H29">
            <v>93</v>
          </cell>
          <cell r="I29">
            <v>2363</v>
          </cell>
          <cell r="J29">
            <v>58</v>
          </cell>
          <cell r="K29">
            <v>61</v>
          </cell>
          <cell r="L29">
            <v>9</v>
          </cell>
          <cell r="M29">
            <v>1048</v>
          </cell>
          <cell r="P29">
            <v>611</v>
          </cell>
          <cell r="Q29">
            <v>437</v>
          </cell>
          <cell r="R29">
            <v>1133</v>
          </cell>
          <cell r="S29">
            <v>845</v>
          </cell>
          <cell r="T29">
            <v>0</v>
          </cell>
          <cell r="U29">
            <v>288</v>
          </cell>
          <cell r="V29">
            <v>2181</v>
          </cell>
          <cell r="W29">
            <v>0.711453744493392</v>
          </cell>
          <cell r="X29">
            <v>0.7622245540398741</v>
          </cell>
        </row>
        <row r="30">
          <cell r="B30" t="str">
            <v>Điện Biên</v>
          </cell>
          <cell r="C30">
            <v>2600</v>
          </cell>
          <cell r="D30">
            <v>556</v>
          </cell>
          <cell r="E30">
            <v>2044</v>
          </cell>
          <cell r="F30">
            <v>2182</v>
          </cell>
          <cell r="G30">
            <v>1924</v>
          </cell>
          <cell r="H30">
            <v>93</v>
          </cell>
          <cell r="I30">
            <v>1759</v>
          </cell>
          <cell r="J30">
            <v>28</v>
          </cell>
          <cell r="K30">
            <v>25</v>
          </cell>
          <cell r="L30">
            <v>19</v>
          </cell>
          <cell r="M30">
            <v>258</v>
          </cell>
          <cell r="P30">
            <v>248</v>
          </cell>
          <cell r="Q30">
            <v>10</v>
          </cell>
          <cell r="R30">
            <v>418</v>
          </cell>
          <cell r="S30">
            <v>403</v>
          </cell>
          <cell r="T30">
            <v>0</v>
          </cell>
          <cell r="U30">
            <v>15</v>
          </cell>
          <cell r="V30">
            <v>676</v>
          </cell>
          <cell r="W30">
            <v>0.8817598533455545</v>
          </cell>
          <cell r="X30">
            <v>0.8392307692307692</v>
          </cell>
        </row>
        <row r="31">
          <cell r="B31" t="str">
            <v>Đồng Nai</v>
          </cell>
          <cell r="C31">
            <v>27883</v>
          </cell>
          <cell r="D31">
            <v>10932</v>
          </cell>
          <cell r="E31">
            <v>16951</v>
          </cell>
          <cell r="F31">
            <v>21513</v>
          </cell>
          <cell r="G31">
            <v>15375</v>
          </cell>
          <cell r="H31">
            <v>633</v>
          </cell>
          <cell r="I31">
            <v>13826</v>
          </cell>
          <cell r="J31">
            <v>363</v>
          </cell>
          <cell r="K31">
            <v>483</v>
          </cell>
          <cell r="L31">
            <v>70</v>
          </cell>
          <cell r="M31">
            <v>6138</v>
          </cell>
          <cell r="P31">
            <v>6000</v>
          </cell>
          <cell r="Q31">
            <v>138</v>
          </cell>
          <cell r="R31">
            <v>6370</v>
          </cell>
          <cell r="S31">
            <v>5128</v>
          </cell>
          <cell r="T31">
            <v>23</v>
          </cell>
          <cell r="U31">
            <v>1219</v>
          </cell>
          <cell r="V31">
            <v>12508</v>
          </cell>
          <cell r="W31">
            <v>0.7146841444707851</v>
          </cell>
          <cell r="X31">
            <v>0.7715453860775383</v>
          </cell>
        </row>
        <row r="32">
          <cell r="B32" t="str">
            <v>Đồng Tháp</v>
          </cell>
          <cell r="C32">
            <v>16907</v>
          </cell>
          <cell r="D32">
            <v>3317</v>
          </cell>
          <cell r="E32">
            <v>13590</v>
          </cell>
          <cell r="F32">
            <v>14957</v>
          </cell>
          <cell r="G32">
            <v>11910</v>
          </cell>
          <cell r="H32">
            <v>229</v>
          </cell>
          <cell r="I32">
            <v>10480</v>
          </cell>
          <cell r="J32">
            <v>181</v>
          </cell>
          <cell r="K32">
            <v>973</v>
          </cell>
          <cell r="L32">
            <v>47</v>
          </cell>
          <cell r="M32">
            <v>3047</v>
          </cell>
          <cell r="P32">
            <v>3047</v>
          </cell>
          <cell r="Q32">
            <v>0</v>
          </cell>
          <cell r="R32">
            <v>1950</v>
          </cell>
          <cell r="S32">
            <v>1577</v>
          </cell>
          <cell r="T32">
            <v>10</v>
          </cell>
          <cell r="U32">
            <v>363</v>
          </cell>
          <cell r="V32">
            <v>4997</v>
          </cell>
          <cell r="W32">
            <v>0.7962826770074213</v>
          </cell>
          <cell r="X32">
            <v>0.8846631572721358</v>
          </cell>
        </row>
        <row r="33">
          <cell r="B33" t="str">
            <v>Gia Lai</v>
          </cell>
          <cell r="C33">
            <v>11801</v>
          </cell>
          <cell r="D33">
            <v>3763</v>
          </cell>
          <cell r="E33">
            <v>8038</v>
          </cell>
          <cell r="F33">
            <v>9885</v>
          </cell>
          <cell r="G33">
            <v>6561</v>
          </cell>
          <cell r="H33">
            <v>150</v>
          </cell>
          <cell r="I33">
            <v>5887</v>
          </cell>
          <cell r="J33">
            <v>200</v>
          </cell>
          <cell r="K33">
            <v>301</v>
          </cell>
          <cell r="L33">
            <v>23</v>
          </cell>
          <cell r="M33">
            <v>3324</v>
          </cell>
          <cell r="P33">
            <v>3161</v>
          </cell>
          <cell r="Q33">
            <v>163</v>
          </cell>
          <cell r="R33">
            <v>1916</v>
          </cell>
          <cell r="S33">
            <v>1583</v>
          </cell>
          <cell r="T33">
            <v>17</v>
          </cell>
          <cell r="U33">
            <v>316</v>
          </cell>
          <cell r="V33">
            <v>5240</v>
          </cell>
          <cell r="W33">
            <v>0.6637329286798179</v>
          </cell>
          <cell r="X33">
            <v>0.837640877891704</v>
          </cell>
        </row>
        <row r="34">
          <cell r="B34" t="str">
            <v>Hà Giang</v>
          </cell>
          <cell r="C34">
            <v>2096</v>
          </cell>
          <cell r="D34">
            <v>393</v>
          </cell>
          <cell r="E34">
            <v>1703</v>
          </cell>
          <cell r="F34">
            <v>1844</v>
          </cell>
          <cell r="G34">
            <v>1529</v>
          </cell>
          <cell r="H34">
            <v>30</v>
          </cell>
          <cell r="I34">
            <v>1428</v>
          </cell>
          <cell r="J34">
            <v>23</v>
          </cell>
          <cell r="K34">
            <v>43</v>
          </cell>
          <cell r="L34">
            <v>5</v>
          </cell>
          <cell r="M34">
            <v>315</v>
          </cell>
          <cell r="P34">
            <v>269</v>
          </cell>
          <cell r="Q34">
            <v>46</v>
          </cell>
          <cell r="R34">
            <v>252</v>
          </cell>
          <cell r="S34">
            <v>245</v>
          </cell>
          <cell r="T34">
            <v>0</v>
          </cell>
          <cell r="U34">
            <v>7</v>
          </cell>
          <cell r="V34">
            <v>567</v>
          </cell>
          <cell r="W34">
            <v>0.829175704989154</v>
          </cell>
          <cell r="X34">
            <v>0.8797709923664122</v>
          </cell>
        </row>
        <row r="35">
          <cell r="B35" t="str">
            <v>Hà Nam</v>
          </cell>
          <cell r="C35">
            <v>2619</v>
          </cell>
          <cell r="D35">
            <v>1064</v>
          </cell>
          <cell r="E35">
            <v>1555</v>
          </cell>
          <cell r="F35">
            <v>1714</v>
          </cell>
          <cell r="G35">
            <v>1467</v>
          </cell>
          <cell r="H35">
            <v>63</v>
          </cell>
          <cell r="I35">
            <v>1334</v>
          </cell>
          <cell r="J35">
            <v>33</v>
          </cell>
          <cell r="K35">
            <v>32</v>
          </cell>
          <cell r="L35">
            <v>5</v>
          </cell>
          <cell r="M35">
            <v>247</v>
          </cell>
          <cell r="P35">
            <v>130</v>
          </cell>
          <cell r="Q35">
            <v>117</v>
          </cell>
          <cell r="R35">
            <v>905</v>
          </cell>
          <cell r="S35">
            <v>891</v>
          </cell>
          <cell r="T35">
            <v>6</v>
          </cell>
          <cell r="U35">
            <v>8</v>
          </cell>
          <cell r="V35">
            <v>1152</v>
          </cell>
          <cell r="W35">
            <v>0.8558926487747958</v>
          </cell>
          <cell r="X35">
            <v>0.6544482626956853</v>
          </cell>
        </row>
        <row r="36">
          <cell r="B36" t="str">
            <v>Hà Nội</v>
          </cell>
          <cell r="C36">
            <v>33652</v>
          </cell>
          <cell r="D36">
            <v>11344</v>
          </cell>
          <cell r="E36">
            <v>22308</v>
          </cell>
          <cell r="F36">
            <v>25620</v>
          </cell>
          <cell r="G36">
            <v>17721</v>
          </cell>
          <cell r="H36">
            <v>983</v>
          </cell>
          <cell r="I36">
            <v>15961</v>
          </cell>
          <cell r="J36">
            <v>322</v>
          </cell>
          <cell r="K36">
            <v>356</v>
          </cell>
          <cell r="L36">
            <v>99</v>
          </cell>
          <cell r="M36">
            <v>7899</v>
          </cell>
          <cell r="P36">
            <v>7859</v>
          </cell>
          <cell r="Q36">
            <v>40</v>
          </cell>
          <cell r="R36">
            <v>8032</v>
          </cell>
          <cell r="S36">
            <v>7679</v>
          </cell>
          <cell r="T36">
            <v>39</v>
          </cell>
          <cell r="U36">
            <v>314</v>
          </cell>
          <cell r="V36">
            <v>15931</v>
          </cell>
          <cell r="W36">
            <v>0.6916861826697892</v>
          </cell>
          <cell r="X36">
            <v>0.7613217639367645</v>
          </cell>
        </row>
        <row r="37">
          <cell r="B37" t="str">
            <v>Hà Tĩnh</v>
          </cell>
          <cell r="C37">
            <v>3866</v>
          </cell>
          <cell r="D37">
            <v>631</v>
          </cell>
          <cell r="E37">
            <v>3235</v>
          </cell>
          <cell r="F37">
            <v>3409</v>
          </cell>
          <cell r="G37">
            <v>2922</v>
          </cell>
          <cell r="H37">
            <v>88</v>
          </cell>
          <cell r="I37">
            <v>2759</v>
          </cell>
          <cell r="J37">
            <v>15</v>
          </cell>
          <cell r="K37">
            <v>56</v>
          </cell>
          <cell r="L37">
            <v>4</v>
          </cell>
          <cell r="M37">
            <v>487</v>
          </cell>
          <cell r="P37">
            <v>466</v>
          </cell>
          <cell r="Q37">
            <v>21</v>
          </cell>
          <cell r="R37">
            <v>457</v>
          </cell>
          <cell r="S37">
            <v>435</v>
          </cell>
          <cell r="T37">
            <v>0</v>
          </cell>
          <cell r="U37">
            <v>22</v>
          </cell>
          <cell r="V37">
            <v>944</v>
          </cell>
          <cell r="W37">
            <v>0.8571428571428571</v>
          </cell>
          <cell r="X37">
            <v>0.8817899637868598</v>
          </cell>
        </row>
        <row r="38">
          <cell r="B38" t="str">
            <v>Hải Dương</v>
          </cell>
          <cell r="C38">
            <v>9009</v>
          </cell>
          <cell r="D38">
            <v>2663</v>
          </cell>
          <cell r="E38">
            <v>6346</v>
          </cell>
          <cell r="F38">
            <v>7561</v>
          </cell>
          <cell r="G38">
            <v>5695</v>
          </cell>
          <cell r="H38">
            <v>148</v>
          </cell>
          <cell r="I38">
            <v>5386</v>
          </cell>
          <cell r="J38">
            <v>66</v>
          </cell>
          <cell r="K38">
            <v>63</v>
          </cell>
          <cell r="L38">
            <v>32</v>
          </cell>
          <cell r="M38">
            <v>1866</v>
          </cell>
          <cell r="P38">
            <v>1687</v>
          </cell>
          <cell r="Q38">
            <v>179</v>
          </cell>
          <cell r="R38">
            <v>1448</v>
          </cell>
          <cell r="S38">
            <v>1269</v>
          </cell>
          <cell r="T38">
            <v>8</v>
          </cell>
          <cell r="U38">
            <v>171</v>
          </cell>
          <cell r="V38">
            <v>3314</v>
          </cell>
          <cell r="W38">
            <v>0.7532072477185557</v>
          </cell>
          <cell r="X38">
            <v>0.8392718392718392</v>
          </cell>
        </row>
        <row r="39">
          <cell r="B39" t="str">
            <v>Hải Phòng</v>
          </cell>
          <cell r="C39">
            <v>15280</v>
          </cell>
          <cell r="D39">
            <v>8964</v>
          </cell>
          <cell r="E39">
            <v>6316</v>
          </cell>
          <cell r="F39">
            <v>8891</v>
          </cell>
          <cell r="G39">
            <v>5817</v>
          </cell>
          <cell r="H39">
            <v>201</v>
          </cell>
          <cell r="I39">
            <v>5064</v>
          </cell>
          <cell r="J39">
            <v>175</v>
          </cell>
          <cell r="K39">
            <v>190</v>
          </cell>
          <cell r="L39">
            <v>187</v>
          </cell>
          <cell r="M39">
            <v>3074</v>
          </cell>
          <cell r="P39">
            <v>2920</v>
          </cell>
          <cell r="Q39">
            <v>154</v>
          </cell>
          <cell r="R39">
            <v>6389</v>
          </cell>
          <cell r="S39">
            <v>5762</v>
          </cell>
          <cell r="T39">
            <v>6</v>
          </cell>
          <cell r="U39">
            <v>621</v>
          </cell>
          <cell r="V39">
            <v>9463</v>
          </cell>
          <cell r="W39">
            <v>0.6542571139354403</v>
          </cell>
          <cell r="X39">
            <v>0.5818717277486911</v>
          </cell>
        </row>
        <row r="40">
          <cell r="B40" t="str">
            <v>Hậu Giang</v>
          </cell>
          <cell r="C40">
            <v>7979</v>
          </cell>
          <cell r="D40">
            <v>2926</v>
          </cell>
          <cell r="E40">
            <v>5053</v>
          </cell>
          <cell r="F40">
            <v>6527</v>
          </cell>
          <cell r="G40">
            <v>4351</v>
          </cell>
          <cell r="H40">
            <v>111</v>
          </cell>
          <cell r="I40">
            <v>3778</v>
          </cell>
          <cell r="J40">
            <v>148</v>
          </cell>
          <cell r="K40">
            <v>312</v>
          </cell>
          <cell r="L40">
            <v>2</v>
          </cell>
          <cell r="M40">
            <v>2176</v>
          </cell>
          <cell r="P40">
            <v>2176</v>
          </cell>
          <cell r="Q40">
            <v>0</v>
          </cell>
          <cell r="R40">
            <v>1452</v>
          </cell>
          <cell r="S40">
            <v>599</v>
          </cell>
          <cell r="T40">
            <v>4</v>
          </cell>
          <cell r="U40">
            <v>849</v>
          </cell>
          <cell r="V40">
            <v>3628</v>
          </cell>
          <cell r="W40">
            <v>0.6666155967519535</v>
          </cell>
          <cell r="X40">
            <v>0.8180223085599699</v>
          </cell>
        </row>
        <row r="41">
          <cell r="B41" t="str">
            <v>Hòa Bình</v>
          </cell>
          <cell r="C41">
            <v>3382</v>
          </cell>
          <cell r="D41">
            <v>489</v>
          </cell>
          <cell r="E41">
            <v>2893</v>
          </cell>
          <cell r="F41">
            <v>2996</v>
          </cell>
          <cell r="G41">
            <v>2688</v>
          </cell>
          <cell r="H41">
            <v>65</v>
          </cell>
          <cell r="I41">
            <v>2588</v>
          </cell>
          <cell r="J41">
            <v>8</v>
          </cell>
          <cell r="K41">
            <v>11</v>
          </cell>
          <cell r="L41">
            <v>16</v>
          </cell>
          <cell r="M41">
            <v>308</v>
          </cell>
          <cell r="P41">
            <v>263</v>
          </cell>
          <cell r="Q41">
            <v>45</v>
          </cell>
          <cell r="R41">
            <v>386</v>
          </cell>
          <cell r="S41">
            <v>352</v>
          </cell>
          <cell r="T41">
            <v>0</v>
          </cell>
          <cell r="U41">
            <v>34</v>
          </cell>
          <cell r="V41">
            <v>694</v>
          </cell>
          <cell r="W41">
            <v>0.897196261682243</v>
          </cell>
          <cell r="X41">
            <v>0.885866351271437</v>
          </cell>
        </row>
        <row r="42">
          <cell r="B42" t="str">
            <v>Hồ Chí Minh</v>
          </cell>
          <cell r="C42">
            <v>80987</v>
          </cell>
          <cell r="D42">
            <v>30144</v>
          </cell>
          <cell r="E42">
            <v>50843</v>
          </cell>
          <cell r="F42">
            <v>60665</v>
          </cell>
          <cell r="G42">
            <v>43724</v>
          </cell>
          <cell r="H42">
            <v>1445</v>
          </cell>
          <cell r="I42">
            <v>40012</v>
          </cell>
          <cell r="J42">
            <v>702</v>
          </cell>
          <cell r="K42">
            <v>1504</v>
          </cell>
          <cell r="L42">
            <v>61</v>
          </cell>
          <cell r="M42">
            <v>16941</v>
          </cell>
          <cell r="P42">
            <v>16155</v>
          </cell>
          <cell r="Q42">
            <v>786</v>
          </cell>
          <cell r="R42">
            <v>20322</v>
          </cell>
          <cell r="S42">
            <v>12993</v>
          </cell>
          <cell r="T42">
            <v>83</v>
          </cell>
          <cell r="U42">
            <v>7246</v>
          </cell>
          <cell r="V42">
            <v>37263</v>
          </cell>
          <cell r="W42">
            <v>0.7207450754141598</v>
          </cell>
          <cell r="X42">
            <v>0.7490708385296405</v>
          </cell>
        </row>
        <row r="43">
          <cell r="B43" t="str">
            <v>Hưng Yên</v>
          </cell>
          <cell r="C43">
            <v>5742</v>
          </cell>
          <cell r="D43">
            <v>1731</v>
          </cell>
          <cell r="E43">
            <v>4011</v>
          </cell>
          <cell r="F43">
            <v>4415</v>
          </cell>
          <cell r="G43">
            <v>3652</v>
          </cell>
          <cell r="H43">
            <v>201</v>
          </cell>
          <cell r="I43">
            <v>3293</v>
          </cell>
          <cell r="J43">
            <v>46</v>
          </cell>
          <cell r="K43">
            <v>43</v>
          </cell>
          <cell r="L43">
            <v>69</v>
          </cell>
          <cell r="M43">
            <v>763</v>
          </cell>
          <cell r="P43">
            <v>718</v>
          </cell>
          <cell r="Q43">
            <v>45</v>
          </cell>
          <cell r="R43">
            <v>1327</v>
          </cell>
          <cell r="S43">
            <v>1056</v>
          </cell>
          <cell r="T43">
            <v>6</v>
          </cell>
          <cell r="U43">
            <v>265</v>
          </cell>
          <cell r="V43">
            <v>2090</v>
          </cell>
          <cell r="W43">
            <v>0.8271800679501699</v>
          </cell>
          <cell r="X43">
            <v>0.7688958551027516</v>
          </cell>
        </row>
        <row r="44">
          <cell r="B44" t="str">
            <v>Kiên Giang</v>
          </cell>
          <cell r="C44">
            <v>16414</v>
          </cell>
          <cell r="D44">
            <v>5398</v>
          </cell>
          <cell r="E44">
            <v>11016</v>
          </cell>
          <cell r="F44">
            <v>13899</v>
          </cell>
          <cell r="G44">
            <v>10168</v>
          </cell>
          <cell r="H44">
            <v>304</v>
          </cell>
          <cell r="I44">
            <v>8783</v>
          </cell>
          <cell r="J44">
            <v>282</v>
          </cell>
          <cell r="K44">
            <v>719</v>
          </cell>
          <cell r="L44">
            <v>80</v>
          </cell>
          <cell r="M44">
            <v>3731</v>
          </cell>
          <cell r="P44">
            <v>3714</v>
          </cell>
          <cell r="Q44">
            <v>17</v>
          </cell>
          <cell r="R44">
            <v>2515</v>
          </cell>
          <cell r="S44">
            <v>2255</v>
          </cell>
          <cell r="T44">
            <v>9</v>
          </cell>
          <cell r="U44">
            <v>251</v>
          </cell>
          <cell r="V44">
            <v>6246</v>
          </cell>
          <cell r="W44">
            <v>0.7315634218289085</v>
          </cell>
          <cell r="X44">
            <v>0.8467771414646034</v>
          </cell>
        </row>
        <row r="45">
          <cell r="B45" t="str">
            <v>Kon Tum</v>
          </cell>
          <cell r="C45">
            <v>3154</v>
          </cell>
          <cell r="D45">
            <v>551</v>
          </cell>
          <cell r="E45">
            <v>2603</v>
          </cell>
          <cell r="F45">
            <v>2865</v>
          </cell>
          <cell r="G45">
            <v>2323</v>
          </cell>
          <cell r="H45">
            <v>51</v>
          </cell>
          <cell r="I45">
            <v>2206</v>
          </cell>
          <cell r="J45">
            <v>26</v>
          </cell>
          <cell r="K45">
            <v>35</v>
          </cell>
          <cell r="L45">
            <v>5</v>
          </cell>
          <cell r="M45">
            <v>542</v>
          </cell>
          <cell r="P45">
            <v>494</v>
          </cell>
          <cell r="Q45">
            <v>48</v>
          </cell>
          <cell r="R45">
            <v>289</v>
          </cell>
          <cell r="S45">
            <v>262</v>
          </cell>
          <cell r="T45">
            <v>1</v>
          </cell>
          <cell r="U45">
            <v>26</v>
          </cell>
          <cell r="V45">
            <v>831</v>
          </cell>
          <cell r="W45">
            <v>0.8108202443280977</v>
          </cell>
          <cell r="X45">
            <v>0.9083703233988586</v>
          </cell>
        </row>
        <row r="46">
          <cell r="B46" t="str">
            <v>Khánh Hoà</v>
          </cell>
          <cell r="C46">
            <v>12276</v>
          </cell>
          <cell r="D46">
            <v>5255</v>
          </cell>
          <cell r="E46">
            <v>7021</v>
          </cell>
          <cell r="F46">
            <v>8943</v>
          </cell>
          <cell r="G46">
            <v>6861</v>
          </cell>
          <cell r="H46">
            <v>189</v>
          </cell>
          <cell r="I46">
            <v>6112</v>
          </cell>
          <cell r="J46">
            <v>150</v>
          </cell>
          <cell r="K46">
            <v>366</v>
          </cell>
          <cell r="L46">
            <v>44</v>
          </cell>
          <cell r="M46">
            <v>2082</v>
          </cell>
          <cell r="P46">
            <v>1410</v>
          </cell>
          <cell r="Q46">
            <v>672</v>
          </cell>
          <cell r="R46">
            <v>3333</v>
          </cell>
          <cell r="S46">
            <v>1642</v>
          </cell>
          <cell r="T46">
            <v>16</v>
          </cell>
          <cell r="U46">
            <v>1675</v>
          </cell>
          <cell r="V46">
            <v>5415</v>
          </cell>
          <cell r="W46">
            <v>0.7671922173767193</v>
          </cell>
          <cell r="X46">
            <v>0.728494623655914</v>
          </cell>
        </row>
        <row r="47">
          <cell r="B47" t="str">
            <v>Lai Châu</v>
          </cell>
          <cell r="C47">
            <v>1375</v>
          </cell>
          <cell r="D47">
            <v>215</v>
          </cell>
          <cell r="E47">
            <v>1160</v>
          </cell>
          <cell r="F47">
            <v>1228</v>
          </cell>
          <cell r="G47">
            <v>1075</v>
          </cell>
          <cell r="H47">
            <v>15</v>
          </cell>
          <cell r="I47">
            <v>1038</v>
          </cell>
          <cell r="J47">
            <v>7</v>
          </cell>
          <cell r="K47">
            <v>10</v>
          </cell>
          <cell r="L47">
            <v>5</v>
          </cell>
          <cell r="M47">
            <v>153</v>
          </cell>
          <cell r="P47">
            <v>152</v>
          </cell>
          <cell r="Q47">
            <v>1</v>
          </cell>
          <cell r="R47">
            <v>147</v>
          </cell>
          <cell r="S47">
            <v>145</v>
          </cell>
          <cell r="T47">
            <v>0</v>
          </cell>
          <cell r="U47">
            <v>2</v>
          </cell>
          <cell r="V47">
            <v>300</v>
          </cell>
          <cell r="W47">
            <v>0.8754071661237784</v>
          </cell>
          <cell r="X47">
            <v>0.893090909090909</v>
          </cell>
        </row>
        <row r="48">
          <cell r="B48" t="str">
            <v>Lạng Sơn</v>
          </cell>
          <cell r="C48">
            <v>4560</v>
          </cell>
          <cell r="D48">
            <v>1254</v>
          </cell>
          <cell r="E48">
            <v>3306</v>
          </cell>
          <cell r="F48">
            <v>3701</v>
          </cell>
          <cell r="G48">
            <v>3057</v>
          </cell>
          <cell r="H48">
            <v>136</v>
          </cell>
          <cell r="I48">
            <v>2768</v>
          </cell>
          <cell r="J48">
            <v>39</v>
          </cell>
          <cell r="K48">
            <v>83</v>
          </cell>
          <cell r="L48">
            <v>31</v>
          </cell>
          <cell r="M48">
            <v>644</v>
          </cell>
          <cell r="P48">
            <v>584</v>
          </cell>
          <cell r="Q48">
            <v>60</v>
          </cell>
          <cell r="R48">
            <v>859</v>
          </cell>
          <cell r="S48">
            <v>856</v>
          </cell>
          <cell r="T48">
            <v>2</v>
          </cell>
          <cell r="U48">
            <v>1</v>
          </cell>
          <cell r="V48">
            <v>1503</v>
          </cell>
          <cell r="W48">
            <v>0.8259929748716563</v>
          </cell>
          <cell r="X48">
            <v>0.8116228070175439</v>
          </cell>
        </row>
        <row r="49">
          <cell r="B49" t="str">
            <v>Lào Cai</v>
          </cell>
          <cell r="C49">
            <v>4027</v>
          </cell>
          <cell r="D49">
            <v>1291</v>
          </cell>
          <cell r="E49">
            <v>2736</v>
          </cell>
          <cell r="F49">
            <v>3052</v>
          </cell>
          <cell r="G49">
            <v>2632</v>
          </cell>
          <cell r="H49">
            <v>57</v>
          </cell>
          <cell r="I49">
            <v>2488</v>
          </cell>
          <cell r="J49">
            <v>25</v>
          </cell>
          <cell r="K49">
            <v>22</v>
          </cell>
          <cell r="L49">
            <v>40</v>
          </cell>
          <cell r="M49">
            <v>420</v>
          </cell>
          <cell r="P49">
            <v>420</v>
          </cell>
          <cell r="Q49">
            <v>0</v>
          </cell>
          <cell r="R49">
            <v>975</v>
          </cell>
          <cell r="S49">
            <v>971</v>
          </cell>
          <cell r="T49">
            <v>0</v>
          </cell>
          <cell r="U49">
            <v>4</v>
          </cell>
          <cell r="V49">
            <v>1395</v>
          </cell>
          <cell r="W49">
            <v>0.8623853211009175</v>
          </cell>
          <cell r="X49">
            <v>0.7578842811025578</v>
          </cell>
        </row>
        <row r="50">
          <cell r="B50" t="str">
            <v>Lâm Đồng</v>
          </cell>
          <cell r="C50">
            <v>11828</v>
          </cell>
          <cell r="D50">
            <v>4769</v>
          </cell>
          <cell r="E50">
            <v>7059</v>
          </cell>
          <cell r="F50">
            <v>8654</v>
          </cell>
          <cell r="G50">
            <v>6147</v>
          </cell>
          <cell r="H50">
            <v>143</v>
          </cell>
          <cell r="I50">
            <v>5485</v>
          </cell>
          <cell r="J50">
            <v>193</v>
          </cell>
          <cell r="K50">
            <v>320</v>
          </cell>
          <cell r="L50">
            <v>6</v>
          </cell>
          <cell r="M50">
            <v>2507</v>
          </cell>
          <cell r="P50">
            <v>2507</v>
          </cell>
          <cell r="Q50">
            <v>0</v>
          </cell>
          <cell r="R50">
            <v>3174</v>
          </cell>
          <cell r="S50">
            <v>1715</v>
          </cell>
          <cell r="T50">
            <v>9</v>
          </cell>
          <cell r="U50">
            <v>1450</v>
          </cell>
          <cell r="V50">
            <v>5681</v>
          </cell>
          <cell r="W50">
            <v>0.7103073723133811</v>
          </cell>
          <cell r="X50">
            <v>0.7316537030774434</v>
          </cell>
        </row>
        <row r="51">
          <cell r="B51" t="str">
            <v>Long An</v>
          </cell>
          <cell r="C51">
            <v>26602</v>
          </cell>
          <cell r="D51">
            <v>11963</v>
          </cell>
          <cell r="E51">
            <v>14639</v>
          </cell>
          <cell r="F51">
            <v>17064</v>
          </cell>
          <cell r="G51">
            <v>12010</v>
          </cell>
          <cell r="H51">
            <v>310</v>
          </cell>
          <cell r="I51">
            <v>10700</v>
          </cell>
          <cell r="J51">
            <v>224</v>
          </cell>
          <cell r="K51">
            <v>689</v>
          </cell>
          <cell r="L51">
            <v>87</v>
          </cell>
          <cell r="M51">
            <v>5054</v>
          </cell>
          <cell r="P51">
            <v>4415</v>
          </cell>
          <cell r="Q51">
            <v>639</v>
          </cell>
          <cell r="R51">
            <v>9538</v>
          </cell>
          <cell r="S51">
            <v>2732</v>
          </cell>
          <cell r="T51">
            <v>19</v>
          </cell>
          <cell r="U51">
            <v>6787</v>
          </cell>
          <cell r="V51">
            <v>14592</v>
          </cell>
          <cell r="W51">
            <v>0.7038209095171121</v>
          </cell>
          <cell r="X51">
            <v>0.6414555296594241</v>
          </cell>
        </row>
        <row r="52">
          <cell r="B52" t="str">
            <v>Nam Định</v>
          </cell>
          <cell r="C52">
            <v>5477</v>
          </cell>
          <cell r="D52">
            <v>2021</v>
          </cell>
          <cell r="E52">
            <v>3456</v>
          </cell>
          <cell r="F52">
            <v>3848</v>
          </cell>
          <cell r="G52">
            <v>3224</v>
          </cell>
          <cell r="H52">
            <v>167</v>
          </cell>
          <cell r="I52">
            <v>2901</v>
          </cell>
          <cell r="J52">
            <v>45</v>
          </cell>
          <cell r="K52">
            <v>46</v>
          </cell>
          <cell r="L52">
            <v>65</v>
          </cell>
          <cell r="M52">
            <v>624</v>
          </cell>
          <cell r="P52">
            <v>416</v>
          </cell>
          <cell r="Q52">
            <v>208</v>
          </cell>
          <cell r="R52">
            <v>1629</v>
          </cell>
          <cell r="S52">
            <v>1516</v>
          </cell>
          <cell r="T52">
            <v>5</v>
          </cell>
          <cell r="U52">
            <v>108</v>
          </cell>
          <cell r="V52">
            <v>2253</v>
          </cell>
          <cell r="W52">
            <v>0.8378378378378378</v>
          </cell>
          <cell r="X52">
            <v>0.7025744020449151</v>
          </cell>
        </row>
        <row r="53">
          <cell r="B53" t="str">
            <v>Ninh Bình</v>
          </cell>
          <cell r="C53">
            <v>4994</v>
          </cell>
          <cell r="D53">
            <v>1976</v>
          </cell>
          <cell r="E53">
            <v>3018</v>
          </cell>
          <cell r="F53">
            <v>3628</v>
          </cell>
          <cell r="G53">
            <v>2608</v>
          </cell>
          <cell r="H53">
            <v>127</v>
          </cell>
          <cell r="I53">
            <v>2392</v>
          </cell>
          <cell r="J53">
            <v>53</v>
          </cell>
          <cell r="K53">
            <v>19</v>
          </cell>
          <cell r="L53">
            <v>17</v>
          </cell>
          <cell r="M53">
            <v>1020</v>
          </cell>
          <cell r="P53">
            <v>1011</v>
          </cell>
          <cell r="Q53">
            <v>9</v>
          </cell>
          <cell r="R53">
            <v>1366</v>
          </cell>
          <cell r="S53">
            <v>470</v>
          </cell>
          <cell r="T53">
            <v>0</v>
          </cell>
          <cell r="U53">
            <v>896</v>
          </cell>
          <cell r="V53">
            <v>2386</v>
          </cell>
          <cell r="W53">
            <v>0.7188533627342889</v>
          </cell>
          <cell r="X53">
            <v>0.7264717661193432</v>
          </cell>
        </row>
        <row r="54">
          <cell r="B54" t="str">
            <v>Ninh Thuận</v>
          </cell>
          <cell r="C54">
            <v>4040</v>
          </cell>
          <cell r="D54">
            <v>1177</v>
          </cell>
          <cell r="E54">
            <v>2863</v>
          </cell>
          <cell r="F54">
            <v>3464</v>
          </cell>
          <cell r="G54">
            <v>2488</v>
          </cell>
          <cell r="H54">
            <v>74</v>
          </cell>
          <cell r="I54">
            <v>2300</v>
          </cell>
          <cell r="J54">
            <v>37</v>
          </cell>
          <cell r="K54">
            <v>74</v>
          </cell>
          <cell r="L54">
            <v>3</v>
          </cell>
          <cell r="M54">
            <v>976</v>
          </cell>
          <cell r="P54">
            <v>739</v>
          </cell>
          <cell r="Q54">
            <v>237</v>
          </cell>
          <cell r="R54">
            <v>576</v>
          </cell>
          <cell r="S54">
            <v>557</v>
          </cell>
          <cell r="T54">
            <v>1</v>
          </cell>
          <cell r="U54">
            <v>18</v>
          </cell>
          <cell r="V54">
            <v>1552</v>
          </cell>
          <cell r="W54">
            <v>0.7182448036951501</v>
          </cell>
          <cell r="X54">
            <v>0.8574257425742574</v>
          </cell>
        </row>
        <row r="55">
          <cell r="B55" t="str">
            <v>Nghệ An</v>
          </cell>
          <cell r="C55">
            <v>12981</v>
          </cell>
          <cell r="D55">
            <v>3204</v>
          </cell>
          <cell r="E55">
            <v>9777</v>
          </cell>
          <cell r="F55">
            <v>10551</v>
          </cell>
          <cell r="G55">
            <v>8376</v>
          </cell>
          <cell r="H55">
            <v>132</v>
          </cell>
          <cell r="I55">
            <v>7890</v>
          </cell>
          <cell r="J55">
            <v>78</v>
          </cell>
          <cell r="K55">
            <v>178</v>
          </cell>
          <cell r="L55">
            <v>98</v>
          </cell>
          <cell r="M55">
            <v>2175</v>
          </cell>
          <cell r="P55">
            <v>1574</v>
          </cell>
          <cell r="Q55">
            <v>601</v>
          </cell>
          <cell r="R55">
            <v>2430</v>
          </cell>
          <cell r="S55">
            <v>2229</v>
          </cell>
          <cell r="T55">
            <v>6</v>
          </cell>
          <cell r="U55">
            <v>195</v>
          </cell>
          <cell r="V55">
            <v>4605</v>
          </cell>
          <cell r="W55">
            <v>0.7938584020471993</v>
          </cell>
          <cell r="X55">
            <v>0.8128033279408367</v>
          </cell>
        </row>
        <row r="56">
          <cell r="B56" t="str">
            <v>Phú Thọ</v>
          </cell>
          <cell r="C56">
            <v>9366</v>
          </cell>
          <cell r="D56">
            <v>2919</v>
          </cell>
          <cell r="E56">
            <v>6447</v>
          </cell>
          <cell r="F56">
            <v>7746</v>
          </cell>
          <cell r="G56">
            <v>6059</v>
          </cell>
          <cell r="H56">
            <v>266</v>
          </cell>
          <cell r="I56">
            <v>5519</v>
          </cell>
          <cell r="J56">
            <v>123</v>
          </cell>
          <cell r="K56">
            <v>124</v>
          </cell>
          <cell r="L56">
            <v>27</v>
          </cell>
          <cell r="M56">
            <v>1687</v>
          </cell>
          <cell r="P56">
            <v>1477</v>
          </cell>
          <cell r="Q56">
            <v>210</v>
          </cell>
          <cell r="R56">
            <v>1620</v>
          </cell>
          <cell r="S56">
            <v>1228</v>
          </cell>
          <cell r="T56">
            <v>2</v>
          </cell>
          <cell r="U56">
            <v>390</v>
          </cell>
          <cell r="V56">
            <v>3307</v>
          </cell>
          <cell r="W56">
            <v>0.7822101729925123</v>
          </cell>
          <cell r="X56">
            <v>0.8270339525944908</v>
          </cell>
        </row>
        <row r="57">
          <cell r="B57" t="str">
            <v>Phú Yên</v>
          </cell>
          <cell r="C57">
            <v>6818</v>
          </cell>
          <cell r="D57">
            <v>2200</v>
          </cell>
          <cell r="E57">
            <v>4618</v>
          </cell>
          <cell r="F57">
            <v>5524</v>
          </cell>
          <cell r="G57">
            <v>3868</v>
          </cell>
          <cell r="H57">
            <v>138</v>
          </cell>
          <cell r="I57">
            <v>3402</v>
          </cell>
          <cell r="J57">
            <v>95</v>
          </cell>
          <cell r="K57">
            <v>217</v>
          </cell>
          <cell r="L57">
            <v>16</v>
          </cell>
          <cell r="M57">
            <v>1656</v>
          </cell>
          <cell r="P57">
            <v>1656</v>
          </cell>
          <cell r="Q57">
            <v>0</v>
          </cell>
          <cell r="R57">
            <v>1294</v>
          </cell>
          <cell r="S57">
            <v>1261</v>
          </cell>
          <cell r="T57">
            <v>6</v>
          </cell>
          <cell r="U57">
            <v>27</v>
          </cell>
          <cell r="V57">
            <v>2950</v>
          </cell>
          <cell r="W57">
            <v>0.7002172338884866</v>
          </cell>
          <cell r="X57">
            <v>0.8102082722205926</v>
          </cell>
        </row>
        <row r="58">
          <cell r="B58" t="str">
            <v>Quảng Bình</v>
          </cell>
          <cell r="C58">
            <v>2935</v>
          </cell>
          <cell r="D58">
            <v>698</v>
          </cell>
          <cell r="E58">
            <v>2237</v>
          </cell>
          <cell r="F58">
            <v>2514</v>
          </cell>
          <cell r="G58">
            <v>2082</v>
          </cell>
          <cell r="H58">
            <v>59</v>
          </cell>
          <cell r="I58">
            <v>1936</v>
          </cell>
          <cell r="J58">
            <v>36</v>
          </cell>
          <cell r="K58">
            <v>40</v>
          </cell>
          <cell r="L58">
            <v>11</v>
          </cell>
          <cell r="M58">
            <v>432</v>
          </cell>
          <cell r="P58">
            <v>426</v>
          </cell>
          <cell r="Q58">
            <v>6</v>
          </cell>
          <cell r="R58">
            <v>421</v>
          </cell>
          <cell r="S58">
            <v>366</v>
          </cell>
          <cell r="T58">
            <v>0</v>
          </cell>
          <cell r="U58">
            <v>55</v>
          </cell>
          <cell r="V58">
            <v>853</v>
          </cell>
          <cell r="W58">
            <v>0.8281622911694511</v>
          </cell>
          <cell r="X58">
            <v>0.8565587734241908</v>
          </cell>
        </row>
        <row r="59">
          <cell r="B59" t="str">
            <v>Quảng Nam</v>
          </cell>
          <cell r="C59">
            <v>8066</v>
          </cell>
          <cell r="D59">
            <v>1784</v>
          </cell>
          <cell r="E59">
            <v>6282</v>
          </cell>
          <cell r="F59">
            <v>7164</v>
          </cell>
          <cell r="G59">
            <v>5580</v>
          </cell>
          <cell r="H59">
            <v>156</v>
          </cell>
          <cell r="I59">
            <v>5272</v>
          </cell>
          <cell r="J59">
            <v>28</v>
          </cell>
          <cell r="K59">
            <v>102</v>
          </cell>
          <cell r="L59">
            <v>22</v>
          </cell>
          <cell r="M59">
            <v>1584</v>
          </cell>
          <cell r="P59">
            <v>1463</v>
          </cell>
          <cell r="Q59">
            <v>121</v>
          </cell>
          <cell r="R59">
            <v>902</v>
          </cell>
          <cell r="S59">
            <v>776</v>
          </cell>
          <cell r="T59">
            <v>10</v>
          </cell>
          <cell r="U59">
            <v>116</v>
          </cell>
          <cell r="V59">
            <v>2486</v>
          </cell>
          <cell r="W59">
            <v>0.7788944723618091</v>
          </cell>
          <cell r="X59">
            <v>0.8881725762459708</v>
          </cell>
        </row>
        <row r="60">
          <cell r="B60" t="str">
            <v>Quảng Ninh</v>
          </cell>
          <cell r="C60">
            <v>8159</v>
          </cell>
          <cell r="D60">
            <v>2861</v>
          </cell>
          <cell r="E60">
            <v>5298</v>
          </cell>
          <cell r="F60">
            <v>6641</v>
          </cell>
          <cell r="G60">
            <v>4799</v>
          </cell>
          <cell r="H60">
            <v>155</v>
          </cell>
          <cell r="I60">
            <v>4345</v>
          </cell>
          <cell r="J60">
            <v>97</v>
          </cell>
          <cell r="K60">
            <v>145</v>
          </cell>
          <cell r="L60">
            <v>57</v>
          </cell>
          <cell r="M60">
            <v>1842</v>
          </cell>
          <cell r="P60">
            <v>1730</v>
          </cell>
          <cell r="Q60">
            <v>112</v>
          </cell>
          <cell r="R60">
            <v>1518</v>
          </cell>
          <cell r="S60">
            <v>1339</v>
          </cell>
          <cell r="T60">
            <v>12</v>
          </cell>
          <cell r="U60">
            <v>167</v>
          </cell>
          <cell r="V60">
            <v>3360</v>
          </cell>
          <cell r="W60">
            <v>0.722632133714802</v>
          </cell>
          <cell r="X60">
            <v>0.8139477877190833</v>
          </cell>
        </row>
        <row r="61">
          <cell r="B61" t="str">
            <v>Quảng Ngãi</v>
          </cell>
          <cell r="C61">
            <v>6062</v>
          </cell>
          <cell r="D61">
            <v>2380</v>
          </cell>
          <cell r="E61">
            <v>3682</v>
          </cell>
          <cell r="F61">
            <v>5398</v>
          </cell>
          <cell r="G61">
            <v>3329</v>
          </cell>
          <cell r="H61">
            <v>95</v>
          </cell>
          <cell r="I61">
            <v>3079</v>
          </cell>
          <cell r="J61">
            <v>28</v>
          </cell>
          <cell r="K61">
            <v>127</v>
          </cell>
          <cell r="L61">
            <v>0</v>
          </cell>
          <cell r="M61">
            <v>2069</v>
          </cell>
          <cell r="P61">
            <v>1966</v>
          </cell>
          <cell r="Q61">
            <v>103</v>
          </cell>
          <cell r="R61">
            <v>664</v>
          </cell>
          <cell r="S61">
            <v>619</v>
          </cell>
          <cell r="T61">
            <v>6</v>
          </cell>
          <cell r="U61">
            <v>39</v>
          </cell>
          <cell r="V61">
            <v>2733</v>
          </cell>
          <cell r="W61">
            <v>0.6167098925527973</v>
          </cell>
          <cell r="X61">
            <v>0.8904651930056087</v>
          </cell>
        </row>
        <row r="62">
          <cell r="B62" t="str">
            <v>Quảng Trị</v>
          </cell>
          <cell r="C62">
            <v>3085</v>
          </cell>
          <cell r="D62">
            <v>292</v>
          </cell>
          <cell r="E62">
            <v>2793</v>
          </cell>
          <cell r="F62">
            <v>2946</v>
          </cell>
          <cell r="G62">
            <v>2397</v>
          </cell>
          <cell r="H62">
            <v>31</v>
          </cell>
          <cell r="I62">
            <v>2314</v>
          </cell>
          <cell r="J62">
            <v>16</v>
          </cell>
          <cell r="K62">
            <v>35</v>
          </cell>
          <cell r="L62">
            <v>1</v>
          </cell>
          <cell r="M62">
            <v>549</v>
          </cell>
          <cell r="P62">
            <v>510</v>
          </cell>
          <cell r="Q62">
            <v>39</v>
          </cell>
          <cell r="R62">
            <v>139</v>
          </cell>
          <cell r="S62">
            <v>132</v>
          </cell>
          <cell r="T62">
            <v>2</v>
          </cell>
          <cell r="U62">
            <v>5</v>
          </cell>
          <cell r="V62">
            <v>688</v>
          </cell>
          <cell r="W62">
            <v>0.8136456211812627</v>
          </cell>
          <cell r="X62">
            <v>0.9549432739059968</v>
          </cell>
        </row>
        <row r="63">
          <cell r="B63" t="str">
            <v>Sóc Trăng</v>
          </cell>
          <cell r="C63">
            <v>10457</v>
          </cell>
          <cell r="D63">
            <v>3433</v>
          </cell>
          <cell r="E63">
            <v>7024</v>
          </cell>
          <cell r="F63">
            <v>9212</v>
          </cell>
          <cell r="G63">
            <v>5834</v>
          </cell>
          <cell r="H63">
            <v>146</v>
          </cell>
          <cell r="I63">
            <v>5287</v>
          </cell>
          <cell r="J63">
            <v>114</v>
          </cell>
          <cell r="K63">
            <v>273</v>
          </cell>
          <cell r="L63">
            <v>14</v>
          </cell>
          <cell r="M63">
            <v>3378</v>
          </cell>
          <cell r="P63">
            <v>3145</v>
          </cell>
          <cell r="Q63">
            <v>233</v>
          </cell>
          <cell r="R63">
            <v>1245</v>
          </cell>
          <cell r="S63">
            <v>1132</v>
          </cell>
          <cell r="T63">
            <v>21</v>
          </cell>
          <cell r="U63">
            <v>92</v>
          </cell>
          <cell r="V63">
            <v>4623</v>
          </cell>
          <cell r="W63">
            <v>0.6333043855840208</v>
          </cell>
          <cell r="X63">
            <v>0.8809409964617003</v>
          </cell>
        </row>
        <row r="64">
          <cell r="B64" t="str">
            <v>Sơn La</v>
          </cell>
          <cell r="C64">
            <v>5285</v>
          </cell>
          <cell r="D64">
            <v>1446</v>
          </cell>
          <cell r="E64">
            <v>3839</v>
          </cell>
          <cell r="F64">
            <v>4422</v>
          </cell>
          <cell r="G64">
            <v>3618</v>
          </cell>
          <cell r="H64">
            <v>51</v>
          </cell>
          <cell r="I64">
            <v>3480</v>
          </cell>
          <cell r="J64">
            <v>33</v>
          </cell>
          <cell r="K64">
            <v>27</v>
          </cell>
          <cell r="L64">
            <v>27</v>
          </cell>
          <cell r="M64">
            <v>804</v>
          </cell>
          <cell r="P64">
            <v>778</v>
          </cell>
          <cell r="Q64">
            <v>26</v>
          </cell>
          <cell r="R64">
            <v>863</v>
          </cell>
          <cell r="S64">
            <v>827</v>
          </cell>
          <cell r="T64">
            <v>4</v>
          </cell>
          <cell r="U64">
            <v>32</v>
          </cell>
          <cell r="V64">
            <v>1667</v>
          </cell>
          <cell r="W64">
            <v>0.8181818181818182</v>
          </cell>
          <cell r="X64">
            <v>0.8367076631977294</v>
          </cell>
        </row>
        <row r="65">
          <cell r="B65" t="str">
            <v>Tây Ninh</v>
          </cell>
          <cell r="C65">
            <v>29301</v>
          </cell>
          <cell r="D65">
            <v>14592</v>
          </cell>
          <cell r="E65">
            <v>14709</v>
          </cell>
          <cell r="F65">
            <v>23691</v>
          </cell>
          <cell r="G65">
            <v>12418</v>
          </cell>
          <cell r="H65">
            <v>468</v>
          </cell>
          <cell r="I65">
            <v>10750</v>
          </cell>
          <cell r="J65">
            <v>480</v>
          </cell>
          <cell r="K65">
            <v>663</v>
          </cell>
          <cell r="L65">
            <v>57</v>
          </cell>
          <cell r="M65">
            <v>11273</v>
          </cell>
          <cell r="P65">
            <v>11073</v>
          </cell>
          <cell r="Q65">
            <v>200</v>
          </cell>
          <cell r="R65">
            <v>5610</v>
          </cell>
          <cell r="S65">
            <v>3955</v>
          </cell>
          <cell r="T65">
            <v>12</v>
          </cell>
          <cell r="U65">
            <v>1643</v>
          </cell>
          <cell r="V65">
            <v>16883</v>
          </cell>
          <cell r="W65">
            <v>0.5241652948377021</v>
          </cell>
          <cell r="X65">
            <v>0.8085389577147538</v>
          </cell>
        </row>
        <row r="66">
          <cell r="B66" t="str">
            <v>Tiền Giang</v>
          </cell>
          <cell r="C66">
            <v>23766</v>
          </cell>
          <cell r="D66">
            <v>10868</v>
          </cell>
          <cell r="E66">
            <v>12898</v>
          </cell>
          <cell r="F66">
            <v>18834</v>
          </cell>
          <cell r="G66">
            <v>11541</v>
          </cell>
          <cell r="H66">
            <v>434</v>
          </cell>
          <cell r="I66">
            <v>10318</v>
          </cell>
          <cell r="J66">
            <v>242</v>
          </cell>
          <cell r="K66">
            <v>443</v>
          </cell>
          <cell r="L66">
            <v>104</v>
          </cell>
          <cell r="M66">
            <v>7293</v>
          </cell>
          <cell r="P66">
            <v>7176</v>
          </cell>
          <cell r="Q66">
            <v>117</v>
          </cell>
          <cell r="R66">
            <v>4932</v>
          </cell>
          <cell r="S66">
            <v>4501</v>
          </cell>
          <cell r="T66">
            <v>16</v>
          </cell>
          <cell r="U66">
            <v>415</v>
          </cell>
          <cell r="V66">
            <v>12225</v>
          </cell>
          <cell r="W66">
            <v>0.6127747690347244</v>
          </cell>
          <cell r="X66">
            <v>0.792476647311285</v>
          </cell>
        </row>
        <row r="67">
          <cell r="B67" t="str">
            <v>TT Huế</v>
          </cell>
          <cell r="C67">
            <v>4938</v>
          </cell>
          <cell r="D67">
            <v>1487</v>
          </cell>
          <cell r="E67">
            <v>3451</v>
          </cell>
          <cell r="F67">
            <v>3933</v>
          </cell>
          <cell r="G67">
            <v>2897</v>
          </cell>
          <cell r="H67">
            <v>176</v>
          </cell>
          <cell r="I67">
            <v>2623</v>
          </cell>
          <cell r="J67">
            <v>52</v>
          </cell>
          <cell r="K67">
            <v>43</v>
          </cell>
          <cell r="L67">
            <v>3</v>
          </cell>
          <cell r="M67">
            <v>1036</v>
          </cell>
          <cell r="P67">
            <v>884</v>
          </cell>
          <cell r="Q67">
            <v>152</v>
          </cell>
          <cell r="R67">
            <v>1005</v>
          </cell>
          <cell r="S67">
            <v>764</v>
          </cell>
          <cell r="T67">
            <v>8</v>
          </cell>
          <cell r="U67">
            <v>233</v>
          </cell>
          <cell r="V67">
            <v>2041</v>
          </cell>
          <cell r="W67">
            <v>0.7365878464276634</v>
          </cell>
          <cell r="X67">
            <v>0.7964763061968408</v>
          </cell>
        </row>
        <row r="68">
          <cell r="B68" t="str">
            <v>Tuyên Quang</v>
          </cell>
          <cell r="C68">
            <v>4254</v>
          </cell>
          <cell r="D68">
            <v>1327</v>
          </cell>
          <cell r="E68">
            <v>2927</v>
          </cell>
          <cell r="F68">
            <v>3152</v>
          </cell>
          <cell r="G68">
            <v>2687</v>
          </cell>
          <cell r="H68">
            <v>80</v>
          </cell>
          <cell r="I68">
            <v>2449</v>
          </cell>
          <cell r="J68">
            <v>19</v>
          </cell>
          <cell r="K68">
            <v>95</v>
          </cell>
          <cell r="L68">
            <v>44</v>
          </cell>
          <cell r="M68">
            <v>465</v>
          </cell>
          <cell r="P68">
            <v>465</v>
          </cell>
          <cell r="Q68">
            <v>0</v>
          </cell>
          <cell r="R68">
            <v>1102</v>
          </cell>
          <cell r="S68">
            <v>1070</v>
          </cell>
          <cell r="T68">
            <v>0</v>
          </cell>
          <cell r="U68">
            <v>32</v>
          </cell>
          <cell r="V68">
            <v>1567</v>
          </cell>
          <cell r="W68">
            <v>0.8524746192893401</v>
          </cell>
          <cell r="X68">
            <v>0.7409496944052656</v>
          </cell>
        </row>
        <row r="69">
          <cell r="B69" t="str">
            <v>Thái Bình</v>
          </cell>
          <cell r="C69">
            <v>5961</v>
          </cell>
          <cell r="D69">
            <v>2031</v>
          </cell>
          <cell r="E69">
            <v>3930</v>
          </cell>
          <cell r="F69">
            <v>4224</v>
          </cell>
          <cell r="G69">
            <v>3314</v>
          </cell>
          <cell r="H69">
            <v>82</v>
          </cell>
          <cell r="I69">
            <v>3131</v>
          </cell>
          <cell r="J69">
            <v>31</v>
          </cell>
          <cell r="K69">
            <v>57</v>
          </cell>
          <cell r="L69">
            <v>13</v>
          </cell>
          <cell r="M69">
            <v>910</v>
          </cell>
          <cell r="P69">
            <v>625</v>
          </cell>
          <cell r="Q69">
            <v>285</v>
          </cell>
          <cell r="R69">
            <v>1737</v>
          </cell>
          <cell r="S69">
            <v>1609</v>
          </cell>
          <cell r="T69">
            <v>6</v>
          </cell>
          <cell r="U69">
            <v>122</v>
          </cell>
          <cell r="V69">
            <v>2647</v>
          </cell>
          <cell r="W69">
            <v>0.7845643939393939</v>
          </cell>
          <cell r="X69">
            <v>0.7086059386009059</v>
          </cell>
        </row>
        <row r="70">
          <cell r="B70" t="str">
            <v>Thái Nguyên</v>
          </cell>
          <cell r="C70">
            <v>9221</v>
          </cell>
          <cell r="D70">
            <v>3275</v>
          </cell>
          <cell r="E70">
            <v>5946</v>
          </cell>
          <cell r="F70">
            <v>6595</v>
          </cell>
          <cell r="G70">
            <v>5162</v>
          </cell>
          <cell r="H70">
            <v>225</v>
          </cell>
          <cell r="I70">
            <v>4671</v>
          </cell>
          <cell r="J70">
            <v>82</v>
          </cell>
          <cell r="K70">
            <v>94</v>
          </cell>
          <cell r="L70">
            <v>90</v>
          </cell>
          <cell r="M70">
            <v>1433</v>
          </cell>
          <cell r="P70">
            <v>1382</v>
          </cell>
          <cell r="Q70">
            <v>51</v>
          </cell>
          <cell r="R70">
            <v>2626</v>
          </cell>
          <cell r="S70">
            <v>2575</v>
          </cell>
          <cell r="T70">
            <v>6</v>
          </cell>
          <cell r="U70">
            <v>45</v>
          </cell>
          <cell r="V70">
            <v>4059</v>
          </cell>
          <cell r="W70">
            <v>0.7827141774071266</v>
          </cell>
          <cell r="X70">
            <v>0.7152152694935473</v>
          </cell>
        </row>
        <row r="71">
          <cell r="B71" t="str">
            <v>Thanh Hóa</v>
          </cell>
          <cell r="C71">
            <v>12395</v>
          </cell>
          <cell r="D71">
            <v>4487</v>
          </cell>
          <cell r="E71">
            <v>7908</v>
          </cell>
          <cell r="F71">
            <v>9165</v>
          </cell>
          <cell r="G71">
            <v>6980</v>
          </cell>
          <cell r="H71">
            <v>237</v>
          </cell>
          <cell r="I71">
            <v>6376</v>
          </cell>
          <cell r="J71">
            <v>119</v>
          </cell>
          <cell r="K71">
            <v>208</v>
          </cell>
          <cell r="L71">
            <v>40</v>
          </cell>
          <cell r="M71">
            <v>2185</v>
          </cell>
          <cell r="P71">
            <v>2124</v>
          </cell>
          <cell r="Q71">
            <v>61</v>
          </cell>
          <cell r="R71">
            <v>3230</v>
          </cell>
          <cell r="S71">
            <v>2874</v>
          </cell>
          <cell r="T71">
            <v>6</v>
          </cell>
          <cell r="U71">
            <v>350</v>
          </cell>
          <cell r="V71">
            <v>5415</v>
          </cell>
          <cell r="W71">
            <v>0.7615930169121659</v>
          </cell>
          <cell r="X71">
            <v>0.7394110528438886</v>
          </cell>
        </row>
        <row r="72">
          <cell r="B72" t="str">
            <v>Trà Vinh</v>
          </cell>
          <cell r="C72">
            <v>13422</v>
          </cell>
          <cell r="D72">
            <v>4590</v>
          </cell>
          <cell r="E72">
            <v>8832</v>
          </cell>
          <cell r="F72">
            <v>11608</v>
          </cell>
          <cell r="G72">
            <v>7877</v>
          </cell>
          <cell r="H72">
            <v>170</v>
          </cell>
          <cell r="I72">
            <v>7190</v>
          </cell>
          <cell r="J72">
            <v>191</v>
          </cell>
          <cell r="K72">
            <v>318</v>
          </cell>
          <cell r="L72">
            <v>8</v>
          </cell>
          <cell r="M72">
            <v>3731</v>
          </cell>
          <cell r="P72">
            <v>3714</v>
          </cell>
          <cell r="Q72">
            <v>17</v>
          </cell>
          <cell r="R72">
            <v>1814</v>
          </cell>
          <cell r="S72">
            <v>835</v>
          </cell>
          <cell r="T72">
            <v>4</v>
          </cell>
          <cell r="U72">
            <v>975</v>
          </cell>
          <cell r="V72">
            <v>5545</v>
          </cell>
          <cell r="W72">
            <v>0.6785837353549277</v>
          </cell>
          <cell r="X72">
            <v>0.8648487557741023</v>
          </cell>
        </row>
        <row r="73">
          <cell r="B73" t="str">
            <v>Vĩnh Long</v>
          </cell>
          <cell r="C73">
            <v>11181</v>
          </cell>
          <cell r="D73">
            <v>3613</v>
          </cell>
          <cell r="E73">
            <v>7568</v>
          </cell>
          <cell r="F73">
            <v>9426</v>
          </cell>
          <cell r="G73">
            <v>6436</v>
          </cell>
          <cell r="H73">
            <v>187</v>
          </cell>
          <cell r="I73">
            <v>5822</v>
          </cell>
          <cell r="J73">
            <v>143</v>
          </cell>
          <cell r="K73">
            <v>283</v>
          </cell>
          <cell r="L73">
            <v>1</v>
          </cell>
          <cell r="M73">
            <v>2990</v>
          </cell>
          <cell r="P73">
            <v>2972</v>
          </cell>
          <cell r="Q73">
            <v>18</v>
          </cell>
          <cell r="R73">
            <v>1755</v>
          </cell>
          <cell r="S73">
            <v>1614</v>
          </cell>
          <cell r="T73">
            <v>7</v>
          </cell>
          <cell r="U73">
            <v>134</v>
          </cell>
          <cell r="V73">
            <v>4745</v>
          </cell>
          <cell r="W73">
            <v>0.6827922766815192</v>
          </cell>
          <cell r="X73">
            <v>0.8430372954118595</v>
          </cell>
        </row>
        <row r="74">
          <cell r="B74" t="str">
            <v>Vĩnh Phúc</v>
          </cell>
          <cell r="C74">
            <v>6260</v>
          </cell>
          <cell r="D74">
            <v>1673</v>
          </cell>
          <cell r="E74">
            <v>4587</v>
          </cell>
          <cell r="F74">
            <v>5077</v>
          </cell>
          <cell r="G74">
            <v>4491</v>
          </cell>
          <cell r="H74">
            <v>143</v>
          </cell>
          <cell r="I74">
            <v>4190</v>
          </cell>
          <cell r="J74">
            <v>47</v>
          </cell>
          <cell r="K74">
            <v>80</v>
          </cell>
          <cell r="L74">
            <v>31</v>
          </cell>
          <cell r="M74">
            <v>586</v>
          </cell>
          <cell r="P74">
            <v>549</v>
          </cell>
          <cell r="Q74">
            <v>37</v>
          </cell>
          <cell r="R74">
            <v>1183</v>
          </cell>
          <cell r="S74">
            <v>890</v>
          </cell>
          <cell r="T74">
            <v>3</v>
          </cell>
          <cell r="U74">
            <v>290</v>
          </cell>
          <cell r="V74">
            <v>1769</v>
          </cell>
          <cell r="W74">
            <v>0.8845775064014182</v>
          </cell>
          <cell r="X74">
            <v>0.8110223642172524</v>
          </cell>
        </row>
        <row r="75">
          <cell r="B75" t="str">
            <v>Yên Bái</v>
          </cell>
          <cell r="C75">
            <v>4662</v>
          </cell>
          <cell r="D75">
            <v>1382</v>
          </cell>
          <cell r="E75">
            <v>3280</v>
          </cell>
          <cell r="F75">
            <v>3736</v>
          </cell>
          <cell r="G75">
            <v>3139</v>
          </cell>
          <cell r="H75">
            <v>39</v>
          </cell>
          <cell r="I75">
            <v>2947</v>
          </cell>
          <cell r="J75">
            <v>57</v>
          </cell>
          <cell r="K75">
            <v>33</v>
          </cell>
          <cell r="L75">
            <v>63</v>
          </cell>
          <cell r="M75">
            <v>597</v>
          </cell>
          <cell r="P75">
            <v>595</v>
          </cell>
          <cell r="Q75">
            <v>2</v>
          </cell>
          <cell r="R75">
            <v>926</v>
          </cell>
          <cell r="S75">
            <v>922</v>
          </cell>
          <cell r="T75">
            <v>4</v>
          </cell>
          <cell r="U75">
            <v>0</v>
          </cell>
          <cell r="V75">
            <v>1523</v>
          </cell>
          <cell r="W75">
            <v>0.840203426124197</v>
          </cell>
          <cell r="X75">
            <v>0.8013728013728014</v>
          </cell>
        </row>
      </sheetData>
      <sheetData sheetId="3">
        <row r="12">
          <cell r="B12" t="str">
            <v>An Giang</v>
          </cell>
          <cell r="C12">
            <v>2447802253</v>
          </cell>
          <cell r="D12">
            <v>649666589</v>
          </cell>
          <cell r="E12">
            <v>1798135664</v>
          </cell>
          <cell r="F12">
            <v>1913008380</v>
          </cell>
          <cell r="G12">
            <v>870889221</v>
          </cell>
          <cell r="H12">
            <v>416980149</v>
          </cell>
          <cell r="I12">
            <v>216537698</v>
          </cell>
          <cell r="J12">
            <v>24604085</v>
          </cell>
          <cell r="K12">
            <v>212704553</v>
          </cell>
          <cell r="N12">
            <v>62736</v>
          </cell>
          <cell r="P12">
            <v>980514436</v>
          </cell>
          <cell r="Q12">
            <v>61604723</v>
          </cell>
          <cell r="R12">
            <v>534793873</v>
          </cell>
          <cell r="S12">
            <v>93174423</v>
          </cell>
          <cell r="T12">
            <v>111118257</v>
          </cell>
          <cell r="U12">
            <v>330501193</v>
          </cell>
          <cell r="V12">
            <v>1576913032</v>
          </cell>
          <cell r="W12">
            <v>0.45524589965465806</v>
          </cell>
          <cell r="X12">
            <v>0.7815208020400495</v>
          </cell>
        </row>
        <row r="13">
          <cell r="B13" t="str">
            <v>Bạc Liêu</v>
          </cell>
          <cell r="C13">
            <v>352896323</v>
          </cell>
          <cell r="D13">
            <v>206119984</v>
          </cell>
          <cell r="E13">
            <v>146776339</v>
          </cell>
          <cell r="F13">
            <v>220119471</v>
          </cell>
          <cell r="G13">
            <v>90536281</v>
          </cell>
          <cell r="H13">
            <v>5643829</v>
          </cell>
          <cell r="I13">
            <v>63541790</v>
          </cell>
          <cell r="J13">
            <v>10406355</v>
          </cell>
          <cell r="K13">
            <v>10703402</v>
          </cell>
          <cell r="N13">
            <v>240905</v>
          </cell>
          <cell r="P13">
            <v>128711207</v>
          </cell>
          <cell r="Q13">
            <v>871983</v>
          </cell>
          <cell r="R13">
            <v>132776852</v>
          </cell>
          <cell r="S13">
            <v>19781767</v>
          </cell>
          <cell r="T13">
            <v>182000</v>
          </cell>
          <cell r="U13">
            <v>112813085</v>
          </cell>
          <cell r="V13">
            <v>262360042</v>
          </cell>
          <cell r="W13">
            <v>0.4113051907161816</v>
          </cell>
          <cell r="X13">
            <v>0.6237511038050686</v>
          </cell>
        </row>
        <row r="14">
          <cell r="B14" t="str">
            <v>Bắc Giang</v>
          </cell>
          <cell r="C14">
            <v>1063931434</v>
          </cell>
          <cell r="D14">
            <v>461564232</v>
          </cell>
          <cell r="E14">
            <v>602367202</v>
          </cell>
          <cell r="F14">
            <v>885986691</v>
          </cell>
          <cell r="G14">
            <v>268423385</v>
          </cell>
          <cell r="H14">
            <v>82449543</v>
          </cell>
          <cell r="I14">
            <v>97313426</v>
          </cell>
          <cell r="J14">
            <v>21066828</v>
          </cell>
          <cell r="K14">
            <v>67059865</v>
          </cell>
          <cell r="N14">
            <v>533723</v>
          </cell>
          <cell r="P14">
            <v>590160797</v>
          </cell>
          <cell r="Q14">
            <v>27402509</v>
          </cell>
          <cell r="R14">
            <v>177944743</v>
          </cell>
          <cell r="S14">
            <v>79373271</v>
          </cell>
          <cell r="T14">
            <v>7528439</v>
          </cell>
          <cell r="U14">
            <v>91043033</v>
          </cell>
          <cell r="V14">
            <v>795508049</v>
          </cell>
          <cell r="W14">
            <v>0.3029654821304759</v>
          </cell>
          <cell r="X14">
            <v>0.832747922174842</v>
          </cell>
        </row>
        <row r="15">
          <cell r="B15" t="str">
            <v>Bắc Kạn</v>
          </cell>
          <cell r="C15">
            <v>35302676</v>
          </cell>
          <cell r="D15">
            <v>18895804</v>
          </cell>
          <cell r="E15">
            <v>16406872</v>
          </cell>
          <cell r="F15">
            <v>27327057</v>
          </cell>
          <cell r="G15">
            <v>13800591</v>
          </cell>
          <cell r="H15">
            <v>3757901</v>
          </cell>
          <cell r="I15">
            <v>6213382</v>
          </cell>
          <cell r="J15">
            <v>2131736</v>
          </cell>
          <cell r="K15">
            <v>1416241</v>
          </cell>
          <cell r="N15">
            <v>281331</v>
          </cell>
          <cell r="P15">
            <v>13395656</v>
          </cell>
          <cell r="Q15">
            <v>130810</v>
          </cell>
          <cell r="R15">
            <v>7975619</v>
          </cell>
          <cell r="S15">
            <v>4422988</v>
          </cell>
          <cell r="T15">
            <v>0</v>
          </cell>
          <cell r="U15">
            <v>3552631</v>
          </cell>
          <cell r="V15">
            <v>21502085</v>
          </cell>
          <cell r="W15">
            <v>0.5050156334068465</v>
          </cell>
          <cell r="X15">
            <v>0.7740789111850898</v>
          </cell>
        </row>
        <row r="16">
          <cell r="B16" t="str">
            <v>Bắc Ninh</v>
          </cell>
          <cell r="C16">
            <v>939314768</v>
          </cell>
          <cell r="D16">
            <v>702023572</v>
          </cell>
          <cell r="E16">
            <v>237291196</v>
          </cell>
          <cell r="F16">
            <v>794842193</v>
          </cell>
          <cell r="G16">
            <v>213274731</v>
          </cell>
          <cell r="H16">
            <v>18545541</v>
          </cell>
          <cell r="I16">
            <v>71139864</v>
          </cell>
          <cell r="J16">
            <v>73642039</v>
          </cell>
          <cell r="K16">
            <v>49451983</v>
          </cell>
          <cell r="N16">
            <v>495304</v>
          </cell>
          <cell r="P16">
            <v>558665526</v>
          </cell>
          <cell r="Q16">
            <v>22901936</v>
          </cell>
          <cell r="R16">
            <v>144472575</v>
          </cell>
          <cell r="S16">
            <v>66932828</v>
          </cell>
          <cell r="T16">
            <v>0</v>
          </cell>
          <cell r="U16">
            <v>77539747</v>
          </cell>
          <cell r="V16">
            <v>726040037</v>
          </cell>
          <cell r="W16">
            <v>0.26832336390577094</v>
          </cell>
          <cell r="X16">
            <v>0.846193651029662</v>
          </cell>
        </row>
        <row r="17">
          <cell r="B17" t="str">
            <v>Bến Tre</v>
          </cell>
          <cell r="C17">
            <v>575694841.684</v>
          </cell>
          <cell r="D17">
            <v>336630646.40099996</v>
          </cell>
          <cell r="E17">
            <v>239064195.283</v>
          </cell>
          <cell r="F17">
            <v>291990029.755</v>
          </cell>
          <cell r="G17">
            <v>188803261.665</v>
          </cell>
          <cell r="H17">
            <v>37989700.61399999</v>
          </cell>
          <cell r="I17">
            <v>85348266.185</v>
          </cell>
          <cell r="J17">
            <v>11063715.525999999</v>
          </cell>
          <cell r="K17">
            <v>54393753.34</v>
          </cell>
          <cell r="N17">
            <v>7826</v>
          </cell>
          <cell r="P17">
            <v>103186768.08999999</v>
          </cell>
          <cell r="Q17">
            <v>0</v>
          </cell>
          <cell r="R17">
            <v>283704811.929</v>
          </cell>
          <cell r="S17">
            <v>34620010.598000005</v>
          </cell>
          <cell r="T17">
            <v>2133573.2939999998</v>
          </cell>
          <cell r="U17">
            <v>246951228.03700003</v>
          </cell>
          <cell r="V17">
            <v>386891580.019</v>
          </cell>
          <cell r="W17">
            <v>0.6466085907913331</v>
          </cell>
          <cell r="X17">
            <v>0.5071958416387442</v>
          </cell>
        </row>
        <row r="18">
          <cell r="B18" t="str">
            <v>Bình Dương</v>
          </cell>
          <cell r="C18">
            <v>5070765688</v>
          </cell>
          <cell r="D18">
            <v>3375343121</v>
          </cell>
          <cell r="E18">
            <v>1695422567</v>
          </cell>
          <cell r="F18">
            <v>2896314878</v>
          </cell>
          <cell r="G18">
            <v>1508799181</v>
          </cell>
          <cell r="H18">
            <v>165242603</v>
          </cell>
          <cell r="I18">
            <v>465985119</v>
          </cell>
          <cell r="J18">
            <v>284926679</v>
          </cell>
          <cell r="K18">
            <v>592639130</v>
          </cell>
          <cell r="N18">
            <v>5650</v>
          </cell>
          <cell r="P18">
            <v>1387515697</v>
          </cell>
          <cell r="Q18">
            <v>0</v>
          </cell>
          <cell r="R18">
            <v>2174450810</v>
          </cell>
          <cell r="S18">
            <v>188886269</v>
          </cell>
          <cell r="T18">
            <v>235660629</v>
          </cell>
          <cell r="U18">
            <v>1749903912</v>
          </cell>
          <cell r="V18">
            <v>3561966507</v>
          </cell>
          <cell r="W18">
            <v>0.520937551528194</v>
          </cell>
          <cell r="X18">
            <v>0.5711790006101343</v>
          </cell>
        </row>
        <row r="19">
          <cell r="B19" t="str">
            <v>Bình Định</v>
          </cell>
          <cell r="C19">
            <v>866636013</v>
          </cell>
          <cell r="D19">
            <v>554018714</v>
          </cell>
          <cell r="E19">
            <v>312617299</v>
          </cell>
          <cell r="F19">
            <v>292814922</v>
          </cell>
          <cell r="G19">
            <v>213820100</v>
          </cell>
          <cell r="H19">
            <v>11914550</v>
          </cell>
          <cell r="I19">
            <v>128507132</v>
          </cell>
          <cell r="J19">
            <v>14784554</v>
          </cell>
          <cell r="K19">
            <v>58464228</v>
          </cell>
          <cell r="N19">
            <v>149636</v>
          </cell>
          <cell r="P19">
            <v>70111795</v>
          </cell>
          <cell r="Q19">
            <v>8883027</v>
          </cell>
          <cell r="R19">
            <v>573821091</v>
          </cell>
          <cell r="S19">
            <v>50358625</v>
          </cell>
          <cell r="T19">
            <v>21916385</v>
          </cell>
          <cell r="U19">
            <v>501546081</v>
          </cell>
          <cell r="V19">
            <v>652815913</v>
          </cell>
          <cell r="W19">
            <v>0.7302226899488408</v>
          </cell>
          <cell r="X19">
            <v>0.33787532205865073</v>
          </cell>
        </row>
        <row r="20">
          <cell r="B20" t="str">
            <v>Bình Phước</v>
          </cell>
          <cell r="C20">
            <v>1095817646</v>
          </cell>
          <cell r="D20">
            <v>434922976</v>
          </cell>
          <cell r="E20">
            <v>660894670</v>
          </cell>
          <cell r="F20">
            <v>863963155</v>
          </cell>
          <cell r="G20">
            <v>405775122</v>
          </cell>
          <cell r="H20">
            <v>27327055</v>
          </cell>
          <cell r="I20">
            <v>192782733</v>
          </cell>
          <cell r="J20">
            <v>37939446</v>
          </cell>
          <cell r="K20">
            <v>147673390</v>
          </cell>
          <cell r="N20">
            <v>52498</v>
          </cell>
          <cell r="P20">
            <v>451322425</v>
          </cell>
          <cell r="Q20">
            <v>6865608</v>
          </cell>
          <cell r="R20">
            <v>231854491</v>
          </cell>
          <cell r="S20">
            <v>96120697</v>
          </cell>
          <cell r="T20">
            <v>2253982</v>
          </cell>
          <cell r="U20">
            <v>133479812</v>
          </cell>
          <cell r="V20">
            <v>690042524</v>
          </cell>
          <cell r="W20">
            <v>0.4696671607483076</v>
          </cell>
          <cell r="X20">
            <v>0.7884187283839377</v>
          </cell>
        </row>
        <row r="21">
          <cell r="B21" t="str">
            <v>Bình Thuận</v>
          </cell>
          <cell r="C21">
            <v>1204519841</v>
          </cell>
          <cell r="D21">
            <v>596468316</v>
          </cell>
          <cell r="E21">
            <v>608051525</v>
          </cell>
          <cell r="F21">
            <v>740116677</v>
          </cell>
          <cell r="G21">
            <v>215289421</v>
          </cell>
          <cell r="H21">
            <v>4525876</v>
          </cell>
          <cell r="I21">
            <v>120241478</v>
          </cell>
          <cell r="J21">
            <v>45721288</v>
          </cell>
          <cell r="K21">
            <v>44779391</v>
          </cell>
          <cell r="N21">
            <v>21388</v>
          </cell>
          <cell r="P21">
            <v>458452800</v>
          </cell>
          <cell r="Q21">
            <v>66374456</v>
          </cell>
          <cell r="R21">
            <v>464403164</v>
          </cell>
          <cell r="S21">
            <v>40814117</v>
          </cell>
          <cell r="T21">
            <v>5915584</v>
          </cell>
          <cell r="U21">
            <v>417673463</v>
          </cell>
          <cell r="V21">
            <v>989230420</v>
          </cell>
          <cell r="W21">
            <v>0.29088578556648303</v>
          </cell>
          <cell r="X21">
            <v>0.6144495522676907</v>
          </cell>
        </row>
        <row r="22">
          <cell r="B22" t="str">
            <v>BR-V Tàu</v>
          </cell>
          <cell r="C22">
            <v>2125240456.268</v>
          </cell>
          <cell r="D22">
            <v>1256327782.347</v>
          </cell>
          <cell r="E22">
            <v>868912673.921</v>
          </cell>
          <cell r="F22">
            <v>1572919871.321</v>
          </cell>
          <cell r="G22">
            <v>579930982.8989999</v>
          </cell>
          <cell r="H22">
            <v>175151918.6</v>
          </cell>
          <cell r="I22">
            <v>167112247.13200003</v>
          </cell>
          <cell r="J22">
            <v>48582819</v>
          </cell>
          <cell r="K22">
            <v>188827460.167</v>
          </cell>
          <cell r="N22">
            <v>256538</v>
          </cell>
          <cell r="P22">
            <v>912285077.422</v>
          </cell>
          <cell r="Q22">
            <v>80703811</v>
          </cell>
          <cell r="R22">
            <v>552320584.9469998</v>
          </cell>
          <cell r="S22">
            <v>185289659.81800002</v>
          </cell>
          <cell r="T22">
            <v>8708290.5</v>
          </cell>
          <cell r="U22">
            <v>358322634.62899977</v>
          </cell>
          <cell r="V22">
            <v>1545309473.369</v>
          </cell>
          <cell r="W22">
            <v>0.36869709225044695</v>
          </cell>
          <cell r="X22">
            <v>0.7401138382633206</v>
          </cell>
        </row>
        <row r="23">
          <cell r="B23" t="str">
            <v>Cà Mau</v>
          </cell>
          <cell r="C23">
            <v>750887290</v>
          </cell>
          <cell r="D23">
            <v>522694423</v>
          </cell>
          <cell r="E23">
            <v>228192867</v>
          </cell>
          <cell r="F23">
            <v>482825571</v>
          </cell>
          <cell r="G23">
            <v>302718616</v>
          </cell>
          <cell r="H23">
            <v>25116295</v>
          </cell>
          <cell r="I23">
            <v>89738017</v>
          </cell>
          <cell r="J23">
            <v>19931678</v>
          </cell>
          <cell r="K23">
            <v>167860343</v>
          </cell>
          <cell r="N23">
            <v>72283</v>
          </cell>
          <cell r="P23">
            <v>180079489</v>
          </cell>
          <cell r="Q23">
            <v>27466</v>
          </cell>
          <cell r="R23">
            <v>268061719</v>
          </cell>
          <cell r="S23">
            <v>36428212</v>
          </cell>
          <cell r="T23">
            <v>1380565</v>
          </cell>
          <cell r="U23">
            <v>230252942</v>
          </cell>
          <cell r="V23">
            <v>448168674</v>
          </cell>
          <cell r="W23">
            <v>0.6269730399179707</v>
          </cell>
          <cell r="X23">
            <v>0.6430067167603809</v>
          </cell>
        </row>
        <row r="24">
          <cell r="B24" t="str">
            <v>Cao Bằng</v>
          </cell>
          <cell r="C24">
            <v>38497368</v>
          </cell>
          <cell r="D24">
            <v>15604703</v>
          </cell>
          <cell r="E24">
            <v>22892665</v>
          </cell>
          <cell r="F24">
            <v>30116377</v>
          </cell>
          <cell r="G24">
            <v>11792654</v>
          </cell>
          <cell r="H24">
            <v>644847</v>
          </cell>
          <cell r="I24">
            <v>8922136</v>
          </cell>
          <cell r="J24">
            <v>263690</v>
          </cell>
          <cell r="K24">
            <v>1842056</v>
          </cell>
          <cell r="N24">
            <v>119925</v>
          </cell>
          <cell r="P24">
            <v>6733552</v>
          </cell>
          <cell r="Q24">
            <v>11590171</v>
          </cell>
          <cell r="R24">
            <v>8380991</v>
          </cell>
          <cell r="S24">
            <v>7733513</v>
          </cell>
          <cell r="T24">
            <v>0</v>
          </cell>
          <cell r="U24">
            <v>647478</v>
          </cell>
          <cell r="V24">
            <v>26704714</v>
          </cell>
          <cell r="W24">
            <v>0.3915694772980163</v>
          </cell>
          <cell r="X24">
            <v>0.7822970391118687</v>
          </cell>
        </row>
        <row r="25">
          <cell r="B25" t="str">
            <v>Cần Thơ</v>
          </cell>
          <cell r="C25">
            <v>2774501398.5</v>
          </cell>
          <cell r="D25">
            <v>1779153022.5</v>
          </cell>
          <cell r="E25">
            <v>995348376</v>
          </cell>
          <cell r="F25">
            <v>1733815131.5</v>
          </cell>
          <cell r="G25">
            <v>995818579.5</v>
          </cell>
          <cell r="H25">
            <v>146947517</v>
          </cell>
          <cell r="I25">
            <v>460310847</v>
          </cell>
          <cell r="J25">
            <v>73985049</v>
          </cell>
          <cell r="K25">
            <v>314560189.5</v>
          </cell>
          <cell r="N25">
            <v>14977</v>
          </cell>
          <cell r="P25">
            <v>706876934</v>
          </cell>
          <cell r="Q25">
            <v>31119618</v>
          </cell>
          <cell r="R25">
            <v>1040686267</v>
          </cell>
          <cell r="S25">
            <v>160236792</v>
          </cell>
          <cell r="T25">
            <v>50428384</v>
          </cell>
          <cell r="U25">
            <v>830021091</v>
          </cell>
          <cell r="V25">
            <v>1778682819</v>
          </cell>
          <cell r="W25">
            <v>0.5743510720421925</v>
          </cell>
          <cell r="X25">
            <v>0.6249105271445766</v>
          </cell>
        </row>
        <row r="26">
          <cell r="B26" t="str">
            <v>Đà Nẵng</v>
          </cell>
          <cell r="C26">
            <v>3073654728</v>
          </cell>
          <cell r="D26">
            <v>952630659</v>
          </cell>
          <cell r="E26">
            <v>2121024069</v>
          </cell>
          <cell r="F26">
            <v>2379041456</v>
          </cell>
          <cell r="G26">
            <v>1168681988</v>
          </cell>
          <cell r="H26">
            <v>573304938</v>
          </cell>
          <cell r="I26">
            <v>338361037</v>
          </cell>
          <cell r="J26">
            <v>105812392</v>
          </cell>
          <cell r="K26">
            <v>151127461</v>
          </cell>
          <cell r="N26">
            <v>76160</v>
          </cell>
          <cell r="P26">
            <v>1197569852</v>
          </cell>
          <cell r="Q26">
            <v>12789616</v>
          </cell>
          <cell r="R26">
            <v>694613272</v>
          </cell>
          <cell r="S26">
            <v>106454759</v>
          </cell>
          <cell r="T26">
            <v>424005997</v>
          </cell>
          <cell r="U26">
            <v>164152516</v>
          </cell>
          <cell r="V26">
            <v>1904972740</v>
          </cell>
          <cell r="W26">
            <v>0.49124069908599355</v>
          </cell>
          <cell r="X26">
            <v>0.7740106376710768</v>
          </cell>
        </row>
        <row r="27">
          <cell r="B27" t="str">
            <v>Đắk Lắc</v>
          </cell>
          <cell r="C27">
            <v>1055207869</v>
          </cell>
          <cell r="D27">
            <v>493585253</v>
          </cell>
          <cell r="E27">
            <v>561622616</v>
          </cell>
          <cell r="F27">
            <v>560984604</v>
          </cell>
          <cell r="G27">
            <v>418756539</v>
          </cell>
          <cell r="H27">
            <v>45171446</v>
          </cell>
          <cell r="I27">
            <v>124095808</v>
          </cell>
          <cell r="J27">
            <v>40057262</v>
          </cell>
          <cell r="K27">
            <v>209229164</v>
          </cell>
          <cell r="N27">
            <v>202859</v>
          </cell>
          <cell r="P27">
            <v>139918138</v>
          </cell>
          <cell r="Q27">
            <v>2309927</v>
          </cell>
          <cell r="R27">
            <v>494223265</v>
          </cell>
          <cell r="S27">
            <v>84581851</v>
          </cell>
          <cell r="T27">
            <v>518000</v>
          </cell>
          <cell r="U27">
            <v>409123414</v>
          </cell>
          <cell r="V27">
            <v>636451330</v>
          </cell>
          <cell r="W27">
            <v>0.7464670795136474</v>
          </cell>
          <cell r="X27">
            <v>0.5316342120644288</v>
          </cell>
        </row>
        <row r="28">
          <cell r="B28" t="str">
            <v>Đắk Nông</v>
          </cell>
          <cell r="C28">
            <v>1022314327</v>
          </cell>
          <cell r="D28">
            <v>188430196</v>
          </cell>
          <cell r="E28">
            <v>833884131</v>
          </cell>
          <cell r="F28">
            <v>782723712</v>
          </cell>
          <cell r="G28">
            <v>174848868</v>
          </cell>
          <cell r="H28">
            <v>21261154</v>
          </cell>
          <cell r="I28">
            <v>115033831</v>
          </cell>
          <cell r="J28">
            <v>11827481</v>
          </cell>
          <cell r="K28">
            <v>26682881</v>
          </cell>
          <cell r="N28">
            <v>43521</v>
          </cell>
          <cell r="P28">
            <v>585222744</v>
          </cell>
          <cell r="Q28">
            <v>22652100</v>
          </cell>
          <cell r="R28">
            <v>239590615</v>
          </cell>
          <cell r="S28">
            <v>46136647</v>
          </cell>
          <cell r="T28">
            <v>0</v>
          </cell>
          <cell r="U28">
            <v>193453968</v>
          </cell>
          <cell r="V28">
            <v>847465459</v>
          </cell>
          <cell r="W28">
            <v>0.2233851681243049</v>
          </cell>
          <cell r="X28">
            <v>0.7656389931430551</v>
          </cell>
        </row>
        <row r="29">
          <cell r="B29" t="str">
            <v>Điện Biên</v>
          </cell>
          <cell r="C29">
            <v>28190868.05</v>
          </cell>
          <cell r="D29">
            <v>17343342.1</v>
          </cell>
          <cell r="E29">
            <v>10847525.95</v>
          </cell>
          <cell r="F29">
            <v>15488463.95</v>
          </cell>
          <cell r="G29">
            <v>12704267.95</v>
          </cell>
          <cell r="H29">
            <v>884268</v>
          </cell>
          <cell r="I29">
            <v>7157027.95</v>
          </cell>
          <cell r="J29">
            <v>2098783</v>
          </cell>
          <cell r="K29">
            <v>2004757</v>
          </cell>
          <cell r="N29">
            <v>559432</v>
          </cell>
          <cell r="P29">
            <v>2777177</v>
          </cell>
          <cell r="Q29">
            <v>7019</v>
          </cell>
          <cell r="R29">
            <v>12702404.100000001</v>
          </cell>
          <cell r="S29">
            <v>9962971.1</v>
          </cell>
          <cell r="T29">
            <v>0</v>
          </cell>
          <cell r="U29">
            <v>2739433.000000002</v>
          </cell>
          <cell r="V29">
            <v>15486600.100000001</v>
          </cell>
          <cell r="W29">
            <v>0.8202406636973191</v>
          </cell>
          <cell r="X29">
            <v>0.5494142260014586</v>
          </cell>
        </row>
        <row r="30">
          <cell r="B30" t="str">
            <v>Đồng Nai</v>
          </cell>
          <cell r="C30">
            <v>3687492510.58</v>
          </cell>
          <cell r="D30">
            <v>2165978169.013</v>
          </cell>
          <cell r="E30">
            <v>1521514341.567</v>
          </cell>
          <cell r="F30">
            <v>2548708273.4249954</v>
          </cell>
          <cell r="G30">
            <v>1159833212.491</v>
          </cell>
          <cell r="H30">
            <v>132029723.967</v>
          </cell>
          <cell r="I30">
            <v>442327340.047</v>
          </cell>
          <cell r="J30">
            <v>404973608.14599997</v>
          </cell>
          <cell r="K30">
            <v>180264958.331</v>
          </cell>
          <cell r="N30">
            <v>237582</v>
          </cell>
          <cell r="P30">
            <v>1385892805.9339955</v>
          </cell>
          <cell r="Q30">
            <v>2982255</v>
          </cell>
          <cell r="R30">
            <v>1138784237.1550045</v>
          </cell>
          <cell r="S30">
            <v>611793006.5730045</v>
          </cell>
          <cell r="T30">
            <v>9566828</v>
          </cell>
          <cell r="U30">
            <v>517424402.582</v>
          </cell>
          <cell r="V30">
            <v>2527659298.0889997</v>
          </cell>
          <cell r="W30">
            <v>0.455067072439953</v>
          </cell>
          <cell r="X30">
            <v>0.6911765287962884</v>
          </cell>
        </row>
        <row r="31">
          <cell r="B31" t="str">
            <v>Đồng Tháp</v>
          </cell>
          <cell r="C31">
            <v>1307529262</v>
          </cell>
          <cell r="D31">
            <v>475052814</v>
          </cell>
          <cell r="E31">
            <v>832476448</v>
          </cell>
          <cell r="F31">
            <v>1140134925</v>
          </cell>
          <cell r="G31">
            <v>463140388</v>
          </cell>
          <cell r="H31">
            <v>81731756</v>
          </cell>
          <cell r="I31">
            <v>178537536</v>
          </cell>
          <cell r="J31">
            <v>23341632</v>
          </cell>
          <cell r="K31">
            <v>179397738</v>
          </cell>
          <cell r="N31">
            <v>131726</v>
          </cell>
          <cell r="P31">
            <v>676994537</v>
          </cell>
          <cell r="Q31">
            <v>0</v>
          </cell>
          <cell r="R31">
            <v>167394337</v>
          </cell>
          <cell r="S31">
            <v>57503847</v>
          </cell>
          <cell r="T31">
            <v>899291</v>
          </cell>
          <cell r="U31">
            <v>108991199</v>
          </cell>
          <cell r="V31">
            <v>844388874</v>
          </cell>
          <cell r="W31">
            <v>0.4062154205126205</v>
          </cell>
          <cell r="X31">
            <v>0.8719766036104207</v>
          </cell>
        </row>
        <row r="32">
          <cell r="B32" t="str">
            <v>Gia Lai</v>
          </cell>
          <cell r="C32">
            <v>957107984</v>
          </cell>
          <cell r="D32">
            <v>557285757</v>
          </cell>
          <cell r="E32">
            <v>399822227</v>
          </cell>
          <cell r="F32">
            <v>705703171</v>
          </cell>
          <cell r="G32">
            <v>282583394</v>
          </cell>
          <cell r="H32">
            <v>23775862</v>
          </cell>
          <cell r="I32">
            <v>134918379</v>
          </cell>
          <cell r="J32">
            <v>41253742</v>
          </cell>
          <cell r="K32">
            <v>82560173</v>
          </cell>
          <cell r="N32">
            <v>75238</v>
          </cell>
          <cell r="P32">
            <v>421800294</v>
          </cell>
          <cell r="Q32">
            <v>1319483</v>
          </cell>
          <cell r="R32">
            <v>251404813</v>
          </cell>
          <cell r="S32">
            <v>54972908</v>
          </cell>
          <cell r="T32">
            <v>8073422</v>
          </cell>
          <cell r="U32">
            <v>188358483</v>
          </cell>
          <cell r="V32">
            <v>674524590</v>
          </cell>
          <cell r="W32">
            <v>0.40042811994109634</v>
          </cell>
          <cell r="X32">
            <v>0.7373286847432672</v>
          </cell>
        </row>
        <row r="33">
          <cell r="B33" t="str">
            <v>Hà Giang</v>
          </cell>
          <cell r="C33">
            <v>51826954</v>
          </cell>
          <cell r="D33">
            <v>20189136</v>
          </cell>
          <cell r="E33">
            <v>31637818</v>
          </cell>
          <cell r="F33">
            <v>42408845</v>
          </cell>
          <cell r="G33">
            <v>28867195</v>
          </cell>
          <cell r="H33">
            <v>299793</v>
          </cell>
          <cell r="I33">
            <v>10614024</v>
          </cell>
          <cell r="J33">
            <v>6647015</v>
          </cell>
          <cell r="K33">
            <v>11188374</v>
          </cell>
          <cell r="N33">
            <v>117989</v>
          </cell>
          <cell r="P33">
            <v>10056806</v>
          </cell>
          <cell r="Q33">
            <v>3484844</v>
          </cell>
          <cell r="R33">
            <v>9418109</v>
          </cell>
          <cell r="S33">
            <v>8208086</v>
          </cell>
          <cell r="T33">
            <v>0</v>
          </cell>
          <cell r="U33">
            <v>1210023</v>
          </cell>
          <cell r="V33">
            <v>22959759</v>
          </cell>
          <cell r="W33">
            <v>0.6806880734431697</v>
          </cell>
          <cell r="X33">
            <v>0.8182777826379687</v>
          </cell>
        </row>
        <row r="34">
          <cell r="B34" t="str">
            <v>Hà Nam</v>
          </cell>
          <cell r="C34">
            <v>429055410</v>
          </cell>
          <cell r="D34">
            <v>35852419</v>
          </cell>
          <cell r="E34">
            <v>393202991</v>
          </cell>
          <cell r="F34">
            <v>368328631</v>
          </cell>
          <cell r="G34">
            <v>262457772</v>
          </cell>
          <cell r="H34">
            <v>165931946</v>
          </cell>
          <cell r="I34">
            <v>24907434</v>
          </cell>
          <cell r="J34">
            <v>3780579</v>
          </cell>
          <cell r="K34">
            <v>67812982</v>
          </cell>
          <cell r="N34">
            <v>24831</v>
          </cell>
          <cell r="P34">
            <v>3509130</v>
          </cell>
          <cell r="Q34">
            <v>102361729</v>
          </cell>
          <cell r="R34">
            <v>60726779</v>
          </cell>
          <cell r="S34">
            <v>56311793</v>
          </cell>
          <cell r="T34">
            <v>986055</v>
          </cell>
          <cell r="U34">
            <v>3428931</v>
          </cell>
          <cell r="V34">
            <v>166597638</v>
          </cell>
          <cell r="W34">
            <v>0.7125641340653749</v>
          </cell>
          <cell r="X34">
            <v>0.8584640175030074</v>
          </cell>
        </row>
        <row r="35">
          <cell r="B35" t="str">
            <v>Hà Nội</v>
          </cell>
          <cell r="C35">
            <v>11302776564.619</v>
          </cell>
          <cell r="D35">
            <v>3414793399</v>
          </cell>
          <cell r="E35">
            <v>7887983165.6189995</v>
          </cell>
          <cell r="F35">
            <v>9871392905.485</v>
          </cell>
          <cell r="G35">
            <v>4313912971.983</v>
          </cell>
          <cell r="H35">
            <v>833491703</v>
          </cell>
          <cell r="I35">
            <v>925053387.017</v>
          </cell>
          <cell r="J35">
            <v>474191302.966</v>
          </cell>
          <cell r="K35">
            <v>2080158668</v>
          </cell>
          <cell r="N35">
            <v>1017911</v>
          </cell>
          <cell r="P35">
            <v>5540500505.502</v>
          </cell>
          <cell r="Q35">
            <v>16979428</v>
          </cell>
          <cell r="R35">
            <v>1431383659.1339989</v>
          </cell>
          <cell r="S35">
            <v>515835255.13400006</v>
          </cell>
          <cell r="T35">
            <v>126515457</v>
          </cell>
          <cell r="U35">
            <v>789032946.9999988</v>
          </cell>
          <cell r="V35">
            <v>6988863592.635999</v>
          </cell>
          <cell r="W35">
            <v>0.4370115761055353</v>
          </cell>
          <cell r="X35">
            <v>0.873359996904243</v>
          </cell>
        </row>
        <row r="36">
          <cell r="B36" t="str">
            <v>Hà Tĩnh</v>
          </cell>
          <cell r="C36">
            <v>99508815</v>
          </cell>
          <cell r="D36">
            <v>24875593</v>
          </cell>
          <cell r="E36">
            <v>74633222</v>
          </cell>
          <cell r="F36">
            <v>89198625</v>
          </cell>
          <cell r="G36">
            <v>51577786</v>
          </cell>
          <cell r="H36">
            <v>11461475</v>
          </cell>
          <cell r="I36">
            <v>26675912</v>
          </cell>
          <cell r="J36">
            <v>2167275</v>
          </cell>
          <cell r="K36">
            <v>11148601</v>
          </cell>
          <cell r="N36">
            <v>124523</v>
          </cell>
          <cell r="P36">
            <v>36659751</v>
          </cell>
          <cell r="Q36">
            <v>961088</v>
          </cell>
          <cell r="R36">
            <v>10310190</v>
          </cell>
          <cell r="S36">
            <v>6824690</v>
          </cell>
          <cell r="T36">
            <v>0</v>
          </cell>
          <cell r="U36">
            <v>3485500</v>
          </cell>
          <cell r="V36">
            <v>47931029</v>
          </cell>
          <cell r="W36">
            <v>0.5782352138275674</v>
          </cell>
          <cell r="X36">
            <v>0.8963891791898034</v>
          </cell>
        </row>
        <row r="37">
          <cell r="B37" t="str">
            <v>Hải Dương</v>
          </cell>
          <cell r="C37">
            <v>1416789978</v>
          </cell>
          <cell r="D37">
            <v>1237186522</v>
          </cell>
          <cell r="E37">
            <v>179603456</v>
          </cell>
          <cell r="F37">
            <v>1344578048</v>
          </cell>
          <cell r="G37">
            <v>135978759</v>
          </cell>
          <cell r="H37">
            <v>6284854</v>
          </cell>
          <cell r="I37">
            <v>42951028</v>
          </cell>
          <cell r="J37">
            <v>21659265</v>
          </cell>
          <cell r="K37">
            <v>64696312</v>
          </cell>
          <cell r="N37">
            <v>387300</v>
          </cell>
          <cell r="P37">
            <v>190287024</v>
          </cell>
          <cell r="Q37">
            <v>1018312265</v>
          </cell>
          <cell r="R37">
            <v>72211930</v>
          </cell>
          <cell r="S37">
            <v>22161110</v>
          </cell>
          <cell r="T37">
            <v>30498742</v>
          </cell>
          <cell r="U37">
            <v>19552078</v>
          </cell>
          <cell r="V37">
            <v>1280811219</v>
          </cell>
          <cell r="W37">
            <v>0.10113117583784917</v>
          </cell>
          <cell r="X37">
            <v>0.9490313094239011</v>
          </cell>
        </row>
        <row r="38">
          <cell r="B38" t="str">
            <v>Hải Phòng</v>
          </cell>
          <cell r="C38">
            <v>3819558140</v>
          </cell>
          <cell r="D38">
            <v>1558704991</v>
          </cell>
          <cell r="E38">
            <v>2260853149</v>
          </cell>
          <cell r="F38">
            <v>3417654521</v>
          </cell>
          <cell r="G38">
            <v>1109340810</v>
          </cell>
          <cell r="H38">
            <v>334947870</v>
          </cell>
          <cell r="I38">
            <v>197286740</v>
          </cell>
          <cell r="J38">
            <v>73773519</v>
          </cell>
          <cell r="K38">
            <v>502409500</v>
          </cell>
          <cell r="N38">
            <v>923181</v>
          </cell>
          <cell r="P38">
            <v>1705688670</v>
          </cell>
          <cell r="Q38">
            <v>602625041</v>
          </cell>
          <cell r="R38">
            <v>401903619</v>
          </cell>
          <cell r="S38">
            <v>107398953</v>
          </cell>
          <cell r="T38">
            <v>35536427</v>
          </cell>
          <cell r="U38">
            <v>258968239</v>
          </cell>
          <cell r="V38">
            <v>2710217330</v>
          </cell>
          <cell r="W38">
            <v>0.32459126666653504</v>
          </cell>
          <cell r="X38">
            <v>0.8947774574260048</v>
          </cell>
        </row>
        <row r="39">
          <cell r="B39" t="str">
            <v>Hậu Giang</v>
          </cell>
          <cell r="C39">
            <v>536844262</v>
          </cell>
          <cell r="D39">
            <v>247060614</v>
          </cell>
          <cell r="E39">
            <v>289783648</v>
          </cell>
          <cell r="F39">
            <v>399719958</v>
          </cell>
          <cell r="G39">
            <v>148683558</v>
          </cell>
          <cell r="H39">
            <v>10854863</v>
          </cell>
          <cell r="I39">
            <v>73081715</v>
          </cell>
          <cell r="J39">
            <v>32421174</v>
          </cell>
          <cell r="K39">
            <v>32323617</v>
          </cell>
          <cell r="N39">
            <v>2189</v>
          </cell>
          <cell r="P39">
            <v>251036400</v>
          </cell>
          <cell r="Q39">
            <v>0</v>
          </cell>
          <cell r="R39">
            <v>137124304</v>
          </cell>
          <cell r="S39">
            <v>15002786</v>
          </cell>
          <cell r="T39">
            <v>205322</v>
          </cell>
          <cell r="U39">
            <v>121916196</v>
          </cell>
          <cell r="V39">
            <v>388160704</v>
          </cell>
          <cell r="W39">
            <v>0.37196931257558075</v>
          </cell>
          <cell r="X39">
            <v>0.744573401065801</v>
          </cell>
        </row>
        <row r="40">
          <cell r="B40" t="str">
            <v>Hòa Bình</v>
          </cell>
          <cell r="C40">
            <v>100226226.63100001</v>
          </cell>
          <cell r="D40">
            <v>21159406.674000002</v>
          </cell>
          <cell r="E40">
            <v>79066819.957</v>
          </cell>
          <cell r="F40">
            <v>83941770.748</v>
          </cell>
          <cell r="G40">
            <v>27528731.932</v>
          </cell>
          <cell r="H40">
            <v>1614195</v>
          </cell>
          <cell r="I40">
            <v>11692645.549999999</v>
          </cell>
          <cell r="J40">
            <v>692242</v>
          </cell>
          <cell r="K40">
            <v>13371917.382000001</v>
          </cell>
          <cell r="N40">
            <v>157732</v>
          </cell>
          <cell r="P40">
            <v>56171531.816</v>
          </cell>
          <cell r="Q40">
            <v>241507</v>
          </cell>
          <cell r="R40">
            <v>16284455.883000016</v>
          </cell>
          <cell r="S40">
            <v>8736313.462</v>
          </cell>
          <cell r="T40">
            <v>0</v>
          </cell>
          <cell r="U40">
            <v>7548142.421000017</v>
          </cell>
          <cell r="V40">
            <v>72697494.69900002</v>
          </cell>
          <cell r="W40">
            <v>0.3279503361281654</v>
          </cell>
          <cell r="X40">
            <v>0.8375230073965169</v>
          </cell>
        </row>
        <row r="41">
          <cell r="B41" t="str">
            <v>Hồ Chí Minh</v>
          </cell>
          <cell r="C41">
            <v>47278009910.563</v>
          </cell>
          <cell r="D41">
            <v>20353908425.947998</v>
          </cell>
          <cell r="E41">
            <v>26924101484.615</v>
          </cell>
          <cell r="F41">
            <v>16975644102.244999</v>
          </cell>
          <cell r="G41">
            <v>9319784930.352</v>
          </cell>
          <cell r="H41">
            <v>2631722486.851</v>
          </cell>
          <cell r="I41">
            <v>3318171479.957</v>
          </cell>
          <cell r="J41">
            <v>1586248707.838</v>
          </cell>
          <cell r="K41">
            <v>1782610045.7059999</v>
          </cell>
          <cell r="N41">
            <v>1032210</v>
          </cell>
          <cell r="P41">
            <v>7335392284.893</v>
          </cell>
          <cell r="Q41">
            <v>320466887</v>
          </cell>
          <cell r="R41">
            <v>30302365808.318005</v>
          </cell>
          <cell r="S41">
            <v>3670317416.224</v>
          </cell>
          <cell r="T41">
            <v>619181705</v>
          </cell>
          <cell r="U41">
            <v>26012866687.094006</v>
          </cell>
          <cell r="V41">
            <v>37958224980.211006</v>
          </cell>
          <cell r="W41">
            <v>0.5490092083822301</v>
          </cell>
          <cell r="X41">
            <v>0.35906003942125</v>
          </cell>
        </row>
        <row r="42">
          <cell r="B42" t="str">
            <v>Hưng Yên</v>
          </cell>
          <cell r="C42">
            <v>495405295.938</v>
          </cell>
          <cell r="D42">
            <v>158068287.759</v>
          </cell>
          <cell r="E42">
            <v>337337008.179</v>
          </cell>
          <cell r="F42">
            <v>400320734.158</v>
          </cell>
          <cell r="G42">
            <v>158827642.43899998</v>
          </cell>
          <cell r="H42">
            <v>13325171</v>
          </cell>
          <cell r="I42">
            <v>100895965.152</v>
          </cell>
          <cell r="J42">
            <v>26500897.586999997</v>
          </cell>
          <cell r="K42">
            <v>17579146.7</v>
          </cell>
          <cell r="N42">
            <v>526462</v>
          </cell>
          <cell r="P42">
            <v>240506457.71899998</v>
          </cell>
          <cell r="Q42">
            <v>986634</v>
          </cell>
          <cell r="R42">
            <v>95084561.78000003</v>
          </cell>
          <cell r="S42">
            <v>18493984</v>
          </cell>
          <cell r="T42">
            <v>13416988</v>
          </cell>
          <cell r="U42">
            <v>63173589.78000003</v>
          </cell>
          <cell r="V42">
            <v>336577653.499</v>
          </cell>
          <cell r="W42">
            <v>0.39675097712104346</v>
          </cell>
          <cell r="X42">
            <v>0.8080671269370122</v>
          </cell>
        </row>
        <row r="43">
          <cell r="B43" t="str">
            <v>Kiên Giang</v>
          </cell>
          <cell r="C43">
            <v>1416415788</v>
          </cell>
          <cell r="D43">
            <v>702874650</v>
          </cell>
          <cell r="E43">
            <v>713541138</v>
          </cell>
          <cell r="F43">
            <v>1172360711</v>
          </cell>
          <cell r="G43">
            <v>616981244</v>
          </cell>
          <cell r="H43">
            <v>81168647</v>
          </cell>
          <cell r="I43">
            <v>308881102</v>
          </cell>
          <cell r="J43">
            <v>61545227</v>
          </cell>
          <cell r="K43">
            <v>165144758</v>
          </cell>
          <cell r="N43">
            <v>241510</v>
          </cell>
          <cell r="P43">
            <v>550666300</v>
          </cell>
          <cell r="Q43">
            <v>4713167</v>
          </cell>
          <cell r="R43">
            <v>244055077</v>
          </cell>
          <cell r="S43">
            <v>82287099</v>
          </cell>
          <cell r="T43">
            <v>5405245</v>
          </cell>
          <cell r="U43">
            <v>156362733</v>
          </cell>
          <cell r="V43">
            <v>799434544</v>
          </cell>
          <cell r="W43">
            <v>0.5262725355865324</v>
          </cell>
          <cell r="X43">
            <v>0.8276953144213329</v>
          </cell>
        </row>
        <row r="44">
          <cell r="B44" t="str">
            <v>Kon Tum</v>
          </cell>
          <cell r="C44">
            <v>793039900.5819999</v>
          </cell>
          <cell r="D44">
            <v>133992530.19400002</v>
          </cell>
          <cell r="E44">
            <v>659047370.3879999</v>
          </cell>
          <cell r="F44">
            <v>780054456.629</v>
          </cell>
          <cell r="G44">
            <v>421908315.45299995</v>
          </cell>
          <cell r="H44">
            <v>260956166.45099998</v>
          </cell>
          <cell r="I44">
            <v>52438465.01800001</v>
          </cell>
          <cell r="J44">
            <v>31384647.779</v>
          </cell>
          <cell r="K44">
            <v>77088925.38399999</v>
          </cell>
          <cell r="N44">
            <v>40110.820999999996</v>
          </cell>
          <cell r="P44">
            <v>350267014.83100003</v>
          </cell>
          <cell r="Q44">
            <v>7879126.345</v>
          </cell>
          <cell r="R44">
            <v>12985443.95299995</v>
          </cell>
          <cell r="S44">
            <v>7144998.832</v>
          </cell>
          <cell r="T44">
            <v>14153.936</v>
          </cell>
          <cell r="U44">
            <v>5826291.184999949</v>
          </cell>
          <cell r="V44">
            <v>371131585.129</v>
          </cell>
          <cell r="W44">
            <v>0.540870335227971</v>
          </cell>
          <cell r="X44">
            <v>0.9836257369352158</v>
          </cell>
        </row>
        <row r="45">
          <cell r="B45" t="str">
            <v>Khánh Hoà</v>
          </cell>
          <cell r="C45">
            <v>1730140483.1644998</v>
          </cell>
          <cell r="D45">
            <v>1174565992.9429998</v>
          </cell>
          <cell r="E45">
            <v>555574490.2214999</v>
          </cell>
          <cell r="F45">
            <v>914584560.9035</v>
          </cell>
          <cell r="G45">
            <v>543288491.4195</v>
          </cell>
          <cell r="H45">
            <v>41489406.84</v>
          </cell>
          <cell r="I45">
            <v>245172028.70749998</v>
          </cell>
          <cell r="J45">
            <v>129150705.604</v>
          </cell>
          <cell r="K45">
            <v>127051299.562</v>
          </cell>
          <cell r="N45">
            <v>425050.706</v>
          </cell>
          <cell r="P45">
            <v>230635247.217</v>
          </cell>
          <cell r="Q45">
            <v>140660822.267</v>
          </cell>
          <cell r="R45">
            <v>815555922.2609998</v>
          </cell>
          <cell r="S45">
            <v>66783915.408</v>
          </cell>
          <cell r="T45">
            <v>19225372.931</v>
          </cell>
          <cell r="U45">
            <v>729546633.9219998</v>
          </cell>
          <cell r="V45">
            <v>1186851991.745</v>
          </cell>
          <cell r="W45">
            <v>0.5940276215496094</v>
          </cell>
          <cell r="X45">
            <v>0.5286186698727992</v>
          </cell>
        </row>
        <row r="46">
          <cell r="B46" t="str">
            <v>Lai Châu</v>
          </cell>
          <cell r="C46">
            <v>12134394</v>
          </cell>
          <cell r="D46">
            <v>2805834</v>
          </cell>
          <cell r="E46">
            <v>9328560</v>
          </cell>
          <cell r="F46">
            <v>10674899</v>
          </cell>
          <cell r="G46">
            <v>6176418</v>
          </cell>
          <cell r="H46">
            <v>997783</v>
          </cell>
          <cell r="I46">
            <v>4100674</v>
          </cell>
          <cell r="J46">
            <v>73108</v>
          </cell>
          <cell r="K46">
            <v>908186</v>
          </cell>
          <cell r="N46">
            <v>96667</v>
          </cell>
          <cell r="P46">
            <v>4120131</v>
          </cell>
          <cell r="Q46">
            <v>378350</v>
          </cell>
          <cell r="R46">
            <v>1459495</v>
          </cell>
          <cell r="S46">
            <v>1393304</v>
          </cell>
          <cell r="T46">
            <v>0</v>
          </cell>
          <cell r="U46">
            <v>66191</v>
          </cell>
          <cell r="V46">
            <v>5957976</v>
          </cell>
          <cell r="W46">
            <v>0.5785926405486366</v>
          </cell>
          <cell r="X46">
            <v>0.8797224649207863</v>
          </cell>
        </row>
        <row r="47">
          <cell r="B47" t="str">
            <v>Lạng Sơn</v>
          </cell>
          <cell r="C47">
            <v>82516718</v>
          </cell>
          <cell r="D47">
            <v>44836755</v>
          </cell>
          <cell r="E47">
            <v>37679963</v>
          </cell>
          <cell r="F47">
            <v>55023041</v>
          </cell>
          <cell r="G47">
            <v>33605755</v>
          </cell>
          <cell r="H47">
            <v>1951996</v>
          </cell>
          <cell r="I47">
            <v>18470975</v>
          </cell>
          <cell r="J47">
            <v>8272964</v>
          </cell>
          <cell r="K47">
            <v>4487880</v>
          </cell>
          <cell r="N47">
            <v>421940</v>
          </cell>
          <cell r="P47">
            <v>18805386</v>
          </cell>
          <cell r="Q47">
            <v>2611900</v>
          </cell>
          <cell r="R47">
            <v>27493677</v>
          </cell>
          <cell r="S47">
            <v>26700154</v>
          </cell>
          <cell r="T47">
            <v>4970</v>
          </cell>
          <cell r="U47">
            <v>788553</v>
          </cell>
          <cell r="V47">
            <v>48910963</v>
          </cell>
          <cell r="W47">
            <v>0.6107578641464037</v>
          </cell>
          <cell r="X47">
            <v>0.6668108273525857</v>
          </cell>
        </row>
        <row r="48">
          <cell r="B48" t="str">
            <v>Lào Cai</v>
          </cell>
          <cell r="C48">
            <v>65443062</v>
          </cell>
          <cell r="D48">
            <v>26193895</v>
          </cell>
          <cell r="E48">
            <v>39249167</v>
          </cell>
          <cell r="F48">
            <v>46600792</v>
          </cell>
          <cell r="G48">
            <v>30436648</v>
          </cell>
          <cell r="H48">
            <v>9700131</v>
          </cell>
          <cell r="I48">
            <v>13507337</v>
          </cell>
          <cell r="J48">
            <v>2947820</v>
          </cell>
          <cell r="K48">
            <v>3636258</v>
          </cell>
          <cell r="N48">
            <v>645102</v>
          </cell>
          <cell r="P48">
            <v>16164144</v>
          </cell>
          <cell r="Q48">
            <v>0</v>
          </cell>
          <cell r="R48">
            <v>18842270</v>
          </cell>
          <cell r="S48">
            <v>16756490</v>
          </cell>
          <cell r="T48">
            <v>0</v>
          </cell>
          <cell r="U48">
            <v>2085780</v>
          </cell>
          <cell r="V48">
            <v>35006414</v>
          </cell>
          <cell r="W48">
            <v>0.6531358522833689</v>
          </cell>
          <cell r="X48">
            <v>0.712081473204906</v>
          </cell>
        </row>
        <row r="49">
          <cell r="B49" t="str">
            <v>Lâm Đồng</v>
          </cell>
          <cell r="C49">
            <v>2018885369</v>
          </cell>
          <cell r="D49">
            <v>954147760</v>
          </cell>
          <cell r="E49">
            <v>1064737609</v>
          </cell>
          <cell r="F49">
            <v>1144172311</v>
          </cell>
          <cell r="G49">
            <v>744537594</v>
          </cell>
          <cell r="H49">
            <v>74814000</v>
          </cell>
          <cell r="I49">
            <v>136580610</v>
          </cell>
          <cell r="J49">
            <v>43040070</v>
          </cell>
          <cell r="K49">
            <v>490079486</v>
          </cell>
          <cell r="N49">
            <v>23428</v>
          </cell>
          <cell r="P49">
            <v>399634717</v>
          </cell>
          <cell r="Q49">
            <v>0</v>
          </cell>
          <cell r="R49">
            <v>874713058</v>
          </cell>
          <cell r="S49">
            <v>171109873</v>
          </cell>
          <cell r="T49">
            <v>16828926</v>
          </cell>
          <cell r="U49">
            <v>686774259</v>
          </cell>
          <cell r="V49">
            <v>1274347775</v>
          </cell>
          <cell r="W49">
            <v>0.6507215625147216</v>
          </cell>
          <cell r="X49">
            <v>0.5667346589205977</v>
          </cell>
        </row>
        <row r="50">
          <cell r="B50" t="str">
            <v>Long An</v>
          </cell>
          <cell r="C50">
            <v>3796359309</v>
          </cell>
          <cell r="D50">
            <v>1910692443</v>
          </cell>
          <cell r="E50">
            <v>1885666866</v>
          </cell>
          <cell r="F50">
            <v>1808632570</v>
          </cell>
          <cell r="G50">
            <v>1015338206</v>
          </cell>
          <cell r="H50">
            <v>423547640</v>
          </cell>
          <cell r="I50">
            <v>344970745</v>
          </cell>
          <cell r="J50">
            <v>63073515</v>
          </cell>
          <cell r="K50">
            <v>183468450</v>
          </cell>
          <cell r="N50">
            <v>277856</v>
          </cell>
          <cell r="P50">
            <v>652107773</v>
          </cell>
          <cell r="Q50">
            <v>141186591</v>
          </cell>
          <cell r="R50">
            <v>1987726739</v>
          </cell>
          <cell r="S50">
            <v>242916149</v>
          </cell>
          <cell r="T50">
            <v>81607543</v>
          </cell>
          <cell r="U50">
            <v>1663203047</v>
          </cell>
          <cell r="V50">
            <v>2781021103</v>
          </cell>
          <cell r="W50">
            <v>0.5613844530069477</v>
          </cell>
          <cell r="X50">
            <v>0.47641237901593997</v>
          </cell>
        </row>
        <row r="51">
          <cell r="B51" t="str">
            <v>Nam Định</v>
          </cell>
          <cell r="C51">
            <v>182002467</v>
          </cell>
          <cell r="D51">
            <v>36108682</v>
          </cell>
          <cell r="E51">
            <v>145893785</v>
          </cell>
          <cell r="F51">
            <v>113658042</v>
          </cell>
          <cell r="G51">
            <v>78553867</v>
          </cell>
          <cell r="H51">
            <v>41649538</v>
          </cell>
          <cell r="I51">
            <v>19697632</v>
          </cell>
          <cell r="J51">
            <v>9029273</v>
          </cell>
          <cell r="K51">
            <v>7639843</v>
          </cell>
          <cell r="N51">
            <v>537581</v>
          </cell>
          <cell r="P51">
            <v>28965010</v>
          </cell>
          <cell r="Q51">
            <v>6139165</v>
          </cell>
          <cell r="R51">
            <v>68344425</v>
          </cell>
          <cell r="S51">
            <v>59532986</v>
          </cell>
          <cell r="T51">
            <v>2891750</v>
          </cell>
          <cell r="U51">
            <v>5919689</v>
          </cell>
          <cell r="V51">
            <v>103448600</v>
          </cell>
          <cell r="W51">
            <v>0.691142180682648</v>
          </cell>
          <cell r="X51">
            <v>0.62448627138664</v>
          </cell>
        </row>
        <row r="52">
          <cell r="B52" t="str">
            <v>Ninh Bình</v>
          </cell>
          <cell r="C52">
            <v>504318121</v>
          </cell>
          <cell r="D52">
            <v>213660479</v>
          </cell>
          <cell r="E52">
            <v>290657642</v>
          </cell>
          <cell r="F52">
            <v>434294298</v>
          </cell>
          <cell r="G52">
            <v>258632835</v>
          </cell>
          <cell r="H52">
            <v>123982031</v>
          </cell>
          <cell r="I52">
            <v>32842159</v>
          </cell>
          <cell r="J52">
            <v>40515578</v>
          </cell>
          <cell r="K52">
            <v>61142680</v>
          </cell>
          <cell r="N52">
            <v>150387</v>
          </cell>
          <cell r="P52">
            <v>175467322</v>
          </cell>
          <cell r="Q52">
            <v>194141</v>
          </cell>
          <cell r="R52">
            <v>70023823</v>
          </cell>
          <cell r="S52">
            <v>10280722</v>
          </cell>
          <cell r="T52">
            <v>0</v>
          </cell>
          <cell r="U52">
            <v>59743101</v>
          </cell>
          <cell r="V52">
            <v>245685286</v>
          </cell>
          <cell r="W52">
            <v>0.5955243626062988</v>
          </cell>
          <cell r="X52">
            <v>0.8611514833907783</v>
          </cell>
        </row>
        <row r="53">
          <cell r="B53" t="str">
            <v>Ninh Thuận</v>
          </cell>
          <cell r="C53">
            <v>335044064.50699997</v>
          </cell>
          <cell r="D53">
            <v>151323534</v>
          </cell>
          <cell r="E53">
            <v>183720530.507</v>
          </cell>
          <cell r="F53">
            <v>311800745.50699997</v>
          </cell>
          <cell r="G53">
            <v>134480629.507</v>
          </cell>
          <cell r="H53">
            <v>73844108</v>
          </cell>
          <cell r="I53">
            <v>23129065.507</v>
          </cell>
          <cell r="J53">
            <v>8662533</v>
          </cell>
          <cell r="K53">
            <v>28791418</v>
          </cell>
          <cell r="N53">
            <v>53505</v>
          </cell>
          <cell r="P53">
            <v>149703169</v>
          </cell>
          <cell r="Q53">
            <v>27616947</v>
          </cell>
          <cell r="R53">
            <v>23243319</v>
          </cell>
          <cell r="S53">
            <v>15514949</v>
          </cell>
          <cell r="T53">
            <v>16465</v>
          </cell>
          <cell r="U53">
            <v>7711905</v>
          </cell>
          <cell r="V53">
            <v>200563435</v>
          </cell>
          <cell r="W53">
            <v>0.4313031044500209</v>
          </cell>
          <cell r="X53">
            <v>0.930626083365478</v>
          </cell>
        </row>
        <row r="54">
          <cell r="B54" t="str">
            <v>Nghệ An</v>
          </cell>
          <cell r="C54">
            <v>480803293.2050001</v>
          </cell>
          <cell r="D54">
            <v>280853872.17600006</v>
          </cell>
          <cell r="E54">
            <v>199949421.02900004</v>
          </cell>
          <cell r="F54">
            <v>304433917.29</v>
          </cell>
          <cell r="G54">
            <v>128269937.11299999</v>
          </cell>
          <cell r="H54">
            <v>7610445.766000001</v>
          </cell>
          <cell r="I54">
            <v>75934194.77899998</v>
          </cell>
          <cell r="J54">
            <v>16210420.642</v>
          </cell>
          <cell r="K54">
            <v>27353523.659999996</v>
          </cell>
          <cell r="N54">
            <v>1161352.2659999998</v>
          </cell>
          <cell r="P54">
            <v>154880876.169</v>
          </cell>
          <cell r="Q54">
            <v>21283104.008</v>
          </cell>
          <cell r="R54">
            <v>176369375.91500008</v>
          </cell>
          <cell r="S54">
            <v>100781567.37599999</v>
          </cell>
          <cell r="T54">
            <v>39001</v>
          </cell>
          <cell r="U54">
            <v>75548807.5390001</v>
          </cell>
          <cell r="V54">
            <v>352533356.09200007</v>
          </cell>
          <cell r="W54">
            <v>0.421339180124308</v>
          </cell>
          <cell r="X54">
            <v>0.6331776874086396</v>
          </cell>
        </row>
        <row r="55">
          <cell r="B55" t="str">
            <v>Phú Thọ</v>
          </cell>
          <cell r="C55">
            <v>545001325.871</v>
          </cell>
          <cell r="D55">
            <v>310940900.028</v>
          </cell>
          <cell r="E55">
            <v>234060425.843</v>
          </cell>
          <cell r="F55">
            <v>484263450.68900007</v>
          </cell>
          <cell r="G55">
            <v>309231580.62600005</v>
          </cell>
          <cell r="H55">
            <v>47398927.092</v>
          </cell>
          <cell r="I55">
            <v>66975718.20600001</v>
          </cell>
          <cell r="J55">
            <v>41669385.24</v>
          </cell>
          <cell r="K55">
            <v>152885435.088</v>
          </cell>
          <cell r="N55">
            <v>302115</v>
          </cell>
          <cell r="P55">
            <v>159354045.51700002</v>
          </cell>
          <cell r="Q55">
            <v>15677824.546</v>
          </cell>
          <cell r="R55">
            <v>60737875.18199998</v>
          </cell>
          <cell r="S55">
            <v>28966086.856</v>
          </cell>
          <cell r="T55">
            <v>200</v>
          </cell>
          <cell r="U55">
            <v>31771588.325999983</v>
          </cell>
          <cell r="V55">
            <v>235769745.245</v>
          </cell>
          <cell r="W55">
            <v>0.6385606433564864</v>
          </cell>
          <cell r="X55">
            <v>0.8885546285874973</v>
          </cell>
        </row>
        <row r="56">
          <cell r="B56" t="str">
            <v>Phú Yên</v>
          </cell>
          <cell r="C56">
            <v>434428886</v>
          </cell>
          <cell r="D56">
            <v>235596715</v>
          </cell>
          <cell r="E56">
            <v>198832171</v>
          </cell>
          <cell r="F56">
            <v>397986225</v>
          </cell>
          <cell r="G56">
            <v>150700276</v>
          </cell>
          <cell r="H56">
            <v>5275152</v>
          </cell>
          <cell r="I56">
            <v>46702532</v>
          </cell>
          <cell r="J56">
            <v>17253773</v>
          </cell>
          <cell r="K56">
            <v>81358638</v>
          </cell>
          <cell r="N56">
            <v>110181</v>
          </cell>
          <cell r="P56">
            <v>247285949</v>
          </cell>
          <cell r="Q56">
            <v>0</v>
          </cell>
          <cell r="R56">
            <v>36442661</v>
          </cell>
          <cell r="S56">
            <v>31207791</v>
          </cell>
          <cell r="T56">
            <v>12745</v>
          </cell>
          <cell r="U56">
            <v>5222125</v>
          </cell>
          <cell r="V56">
            <v>283728610</v>
          </cell>
          <cell r="W56">
            <v>0.37865701507633837</v>
          </cell>
          <cell r="X56">
            <v>0.9161136329226506</v>
          </cell>
        </row>
        <row r="57">
          <cell r="B57" t="str">
            <v>Quảng Bình</v>
          </cell>
          <cell r="C57">
            <v>168942056</v>
          </cell>
          <cell r="D57">
            <v>73912522</v>
          </cell>
          <cell r="E57">
            <v>95029534</v>
          </cell>
          <cell r="F57">
            <v>148697916</v>
          </cell>
          <cell r="G57">
            <v>76501827</v>
          </cell>
          <cell r="H57">
            <v>3510572</v>
          </cell>
          <cell r="I57">
            <v>41653582</v>
          </cell>
          <cell r="J57">
            <v>9283075</v>
          </cell>
          <cell r="K57">
            <v>21949080</v>
          </cell>
          <cell r="N57">
            <v>105518</v>
          </cell>
          <cell r="P57">
            <v>71507453</v>
          </cell>
          <cell r="Q57">
            <v>688636</v>
          </cell>
          <cell r="R57">
            <v>20244140</v>
          </cell>
          <cell r="S57">
            <v>10838062</v>
          </cell>
          <cell r="T57">
            <v>0</v>
          </cell>
          <cell r="U57">
            <v>9406078</v>
          </cell>
          <cell r="V57">
            <v>92440229</v>
          </cell>
          <cell r="W57">
            <v>0.5144781383486235</v>
          </cell>
          <cell r="X57">
            <v>0.8801711043459777</v>
          </cell>
        </row>
        <row r="58">
          <cell r="B58" t="str">
            <v>Quảng Nam</v>
          </cell>
          <cell r="C58">
            <v>2397867948.6610003</v>
          </cell>
          <cell r="D58">
            <v>1176382475.364</v>
          </cell>
          <cell r="E58">
            <v>1221485473.2970002</v>
          </cell>
          <cell r="F58">
            <v>1653655061.64</v>
          </cell>
          <cell r="G58">
            <v>1355990841.253</v>
          </cell>
          <cell r="H58">
            <v>1009057529</v>
          </cell>
          <cell r="I58">
            <v>261893647.172</v>
          </cell>
          <cell r="J58">
            <v>43101711.46700001</v>
          </cell>
          <cell r="K58">
            <v>41698022.614</v>
          </cell>
          <cell r="N58">
            <v>239931</v>
          </cell>
          <cell r="P58">
            <v>296497564.687</v>
          </cell>
          <cell r="Q58">
            <v>1166655.7</v>
          </cell>
          <cell r="R58">
            <v>744212887.0210001</v>
          </cell>
          <cell r="S58">
            <v>84852415.011</v>
          </cell>
          <cell r="T58">
            <v>9279443</v>
          </cell>
          <cell r="U58">
            <v>650081029.0100001</v>
          </cell>
          <cell r="V58">
            <v>1041877107.4080001</v>
          </cell>
          <cell r="W58">
            <v>0.8199961846385341</v>
          </cell>
          <cell r="X58">
            <v>0.6896355833787352</v>
          </cell>
        </row>
        <row r="59">
          <cell r="B59" t="str">
            <v>Quảng Ninh</v>
          </cell>
          <cell r="C59">
            <v>1035949776.9749999</v>
          </cell>
          <cell r="D59">
            <v>455249877.7</v>
          </cell>
          <cell r="E59">
            <v>580699899.275</v>
          </cell>
          <cell r="F59">
            <v>957378561.225</v>
          </cell>
          <cell r="G59">
            <v>372869517.469</v>
          </cell>
          <cell r="H59">
            <v>25323770</v>
          </cell>
          <cell r="I59">
            <v>56423815.469</v>
          </cell>
          <cell r="J59">
            <v>30183210</v>
          </cell>
          <cell r="K59">
            <v>260295740</v>
          </cell>
          <cell r="N59">
            <v>642982</v>
          </cell>
          <cell r="P59">
            <v>535539855.75600004</v>
          </cell>
          <cell r="Q59">
            <v>48969188</v>
          </cell>
          <cell r="R59">
            <v>78571215.74999988</v>
          </cell>
          <cell r="S59">
            <v>46961922.75</v>
          </cell>
          <cell r="T59">
            <v>9543408</v>
          </cell>
          <cell r="U59">
            <v>22065884.99999988</v>
          </cell>
          <cell r="V59">
            <v>663080259.5059999</v>
          </cell>
          <cell r="W59">
            <v>0.389469257585944</v>
          </cell>
          <cell r="X59">
            <v>0.9241553813743463</v>
          </cell>
        </row>
        <row r="60">
          <cell r="B60" t="str">
            <v>Quảng Ngãi</v>
          </cell>
          <cell r="C60">
            <v>463635442.09900004</v>
          </cell>
          <cell r="D60">
            <v>328291010.09900004</v>
          </cell>
          <cell r="E60">
            <v>135344432</v>
          </cell>
          <cell r="F60">
            <v>388338971</v>
          </cell>
          <cell r="G60">
            <v>135990867</v>
          </cell>
          <cell r="H60">
            <v>7000399</v>
          </cell>
          <cell r="I60">
            <v>73779984</v>
          </cell>
          <cell r="J60">
            <v>6155492</v>
          </cell>
          <cell r="K60">
            <v>49054992</v>
          </cell>
          <cell r="N60">
            <v>0</v>
          </cell>
          <cell r="P60">
            <v>234336750</v>
          </cell>
          <cell r="Q60">
            <v>18011354</v>
          </cell>
          <cell r="R60">
            <v>75296471.09900004</v>
          </cell>
          <cell r="S60">
            <v>31659543</v>
          </cell>
          <cell r="T60">
            <v>35019726</v>
          </cell>
          <cell r="U60">
            <v>8617202.099000037</v>
          </cell>
          <cell r="V60">
            <v>327644575.09900004</v>
          </cell>
          <cell r="W60">
            <v>0.350185989960817</v>
          </cell>
          <cell r="X60">
            <v>0.8375955238492704</v>
          </cell>
        </row>
        <row r="61">
          <cell r="B61" t="str">
            <v>Quảng Trị</v>
          </cell>
          <cell r="C61">
            <v>218772687</v>
          </cell>
          <cell r="D61">
            <v>27276576</v>
          </cell>
          <cell r="E61">
            <v>191496111</v>
          </cell>
          <cell r="F61">
            <v>204745940</v>
          </cell>
          <cell r="G61">
            <v>163886505</v>
          </cell>
          <cell r="H61">
            <v>42756772</v>
          </cell>
          <cell r="I61">
            <v>38236601</v>
          </cell>
          <cell r="J61">
            <v>4864505</v>
          </cell>
          <cell r="K61">
            <v>78022816</v>
          </cell>
          <cell r="N61">
            <v>5811</v>
          </cell>
          <cell r="P61">
            <v>40634932</v>
          </cell>
          <cell r="Q61">
            <v>224503</v>
          </cell>
          <cell r="R61">
            <v>14026747</v>
          </cell>
          <cell r="S61">
            <v>10991023</v>
          </cell>
          <cell r="T61">
            <v>1865800</v>
          </cell>
          <cell r="U61">
            <v>1169924</v>
          </cell>
          <cell r="V61">
            <v>54886182</v>
          </cell>
          <cell r="W61">
            <v>0.8004383627826759</v>
          </cell>
          <cell r="X61">
            <v>0.9358843775594345</v>
          </cell>
        </row>
        <row r="62">
          <cell r="B62" t="str">
            <v>Sóc Trăng</v>
          </cell>
          <cell r="C62">
            <v>866199741</v>
          </cell>
          <cell r="D62">
            <v>519721013</v>
          </cell>
          <cell r="E62">
            <v>346478728</v>
          </cell>
          <cell r="F62">
            <v>738468459</v>
          </cell>
          <cell r="G62">
            <v>166400897</v>
          </cell>
          <cell r="H62">
            <v>53799427</v>
          </cell>
          <cell r="I62">
            <v>66163788</v>
          </cell>
          <cell r="J62">
            <v>11204704</v>
          </cell>
          <cell r="K62">
            <v>35165089</v>
          </cell>
          <cell r="N62">
            <v>67889</v>
          </cell>
          <cell r="P62">
            <v>524997236</v>
          </cell>
          <cell r="Q62">
            <v>47070326</v>
          </cell>
          <cell r="R62">
            <v>127731282</v>
          </cell>
          <cell r="S62">
            <v>93735360</v>
          </cell>
          <cell r="T62">
            <v>4588711</v>
          </cell>
          <cell r="U62">
            <v>29407211</v>
          </cell>
          <cell r="V62">
            <v>699798844</v>
          </cell>
          <cell r="W62">
            <v>0.22533243630382324</v>
          </cell>
          <cell r="X62">
            <v>0.8525383050189576</v>
          </cell>
        </row>
        <row r="63">
          <cell r="B63" t="str">
            <v>Sơn La</v>
          </cell>
          <cell r="C63">
            <v>102622033</v>
          </cell>
          <cell r="D63">
            <v>55291777</v>
          </cell>
          <cell r="E63">
            <v>47330256</v>
          </cell>
          <cell r="F63">
            <v>69529371</v>
          </cell>
          <cell r="G63">
            <v>38245973</v>
          </cell>
          <cell r="H63">
            <v>10362289</v>
          </cell>
          <cell r="I63">
            <v>13813495</v>
          </cell>
          <cell r="J63">
            <v>8016869</v>
          </cell>
          <cell r="K63">
            <v>5133069</v>
          </cell>
          <cell r="N63">
            <v>920251</v>
          </cell>
          <cell r="P63">
            <v>31002076</v>
          </cell>
          <cell r="Q63">
            <v>281322</v>
          </cell>
          <cell r="R63">
            <v>33092662</v>
          </cell>
          <cell r="S63">
            <v>30590481</v>
          </cell>
          <cell r="T63">
            <v>196743</v>
          </cell>
          <cell r="U63">
            <v>2305438</v>
          </cell>
          <cell r="V63">
            <v>64376060</v>
          </cell>
          <cell r="W63">
            <v>0.5500693081201612</v>
          </cell>
          <cell r="X63">
            <v>0.6775286843128512</v>
          </cell>
        </row>
        <row r="64">
          <cell r="B64" t="str">
            <v>Tây Ninh</v>
          </cell>
          <cell r="C64">
            <v>1667532159</v>
          </cell>
          <cell r="D64">
            <v>965040232</v>
          </cell>
          <cell r="E64">
            <v>702491927</v>
          </cell>
          <cell r="F64">
            <v>1310257139</v>
          </cell>
          <cell r="G64">
            <v>560730878</v>
          </cell>
          <cell r="H64">
            <v>128437909</v>
          </cell>
          <cell r="I64">
            <v>254028557</v>
          </cell>
          <cell r="J64">
            <v>46605482</v>
          </cell>
          <cell r="K64">
            <v>131533013</v>
          </cell>
          <cell r="N64">
            <v>125917</v>
          </cell>
          <cell r="P64">
            <v>741285667</v>
          </cell>
          <cell r="Q64">
            <v>8240594</v>
          </cell>
          <cell r="R64">
            <v>357275020</v>
          </cell>
          <cell r="S64">
            <v>77309308</v>
          </cell>
          <cell r="T64">
            <v>667787</v>
          </cell>
          <cell r="U64">
            <v>279297925</v>
          </cell>
          <cell r="V64">
            <v>1106801281</v>
          </cell>
          <cell r="W64">
            <v>0.42795483520735084</v>
          </cell>
          <cell r="X64">
            <v>0.7857462489873336</v>
          </cell>
        </row>
        <row r="65">
          <cell r="B65" t="str">
            <v>Tiền Giang</v>
          </cell>
          <cell r="C65">
            <v>1533582812.7520003</v>
          </cell>
          <cell r="D65">
            <v>845759041.7770001</v>
          </cell>
          <cell r="E65">
            <v>687823770.9750001</v>
          </cell>
          <cell r="F65">
            <v>1219838664.8760002</v>
          </cell>
          <cell r="G65">
            <v>508734931.026</v>
          </cell>
          <cell r="H65">
            <v>121946421.84799999</v>
          </cell>
          <cell r="I65">
            <v>188610029.469</v>
          </cell>
          <cell r="J65">
            <v>26843315.382999994</v>
          </cell>
          <cell r="K65">
            <v>171182188.126</v>
          </cell>
          <cell r="N65">
            <v>152976.2</v>
          </cell>
          <cell r="P65">
            <v>700364727.2030002</v>
          </cell>
          <cell r="Q65">
            <v>10739006.647</v>
          </cell>
          <cell r="R65">
            <v>313744147.87600017</v>
          </cell>
          <cell r="S65">
            <v>192778009.43400002</v>
          </cell>
          <cell r="T65">
            <v>2736090</v>
          </cell>
          <cell r="U65">
            <v>118230048.44200015</v>
          </cell>
          <cell r="V65">
            <v>1024847881.7260003</v>
          </cell>
          <cell r="W65">
            <v>0.41705099672153306</v>
          </cell>
          <cell r="X65">
            <v>0.7954175377637487</v>
          </cell>
        </row>
        <row r="66">
          <cell r="B66" t="str">
            <v>TT Huế</v>
          </cell>
          <cell r="C66">
            <v>557545926.2</v>
          </cell>
          <cell r="D66">
            <v>418435005</v>
          </cell>
          <cell r="E66">
            <v>139110921.2</v>
          </cell>
          <cell r="F66">
            <v>181820625.2</v>
          </cell>
          <cell r="G66">
            <v>103345647.2</v>
          </cell>
          <cell r="H66">
            <v>5279267</v>
          </cell>
          <cell r="I66">
            <v>34173724.2</v>
          </cell>
          <cell r="J66">
            <v>50241706</v>
          </cell>
          <cell r="K66">
            <v>13630760</v>
          </cell>
          <cell r="N66">
            <v>20190</v>
          </cell>
          <cell r="P66">
            <v>72736089</v>
          </cell>
          <cell r="Q66">
            <v>5738889</v>
          </cell>
          <cell r="R66">
            <v>375725301.00000006</v>
          </cell>
          <cell r="S66">
            <v>7604239</v>
          </cell>
          <cell r="T66">
            <v>1105496</v>
          </cell>
          <cell r="U66">
            <v>367015566.00000006</v>
          </cell>
          <cell r="V66">
            <v>454200279.00000006</v>
          </cell>
          <cell r="W66">
            <v>0.56839342118817</v>
          </cell>
          <cell r="X66">
            <v>0.32610878612137545</v>
          </cell>
        </row>
        <row r="67">
          <cell r="B67" t="str">
            <v>Tuyên Quang</v>
          </cell>
          <cell r="C67">
            <v>88616263</v>
          </cell>
          <cell r="D67">
            <v>51987747</v>
          </cell>
          <cell r="E67">
            <v>36628516</v>
          </cell>
          <cell r="F67">
            <v>54191002</v>
          </cell>
          <cell r="G67">
            <v>35234141</v>
          </cell>
          <cell r="H67">
            <v>11394753</v>
          </cell>
          <cell r="I67">
            <v>10623835</v>
          </cell>
          <cell r="J67">
            <v>2012238</v>
          </cell>
          <cell r="K67">
            <v>10816854</v>
          </cell>
          <cell r="N67">
            <v>386461</v>
          </cell>
          <cell r="P67">
            <v>18956861</v>
          </cell>
          <cell r="Q67">
            <v>0</v>
          </cell>
          <cell r="R67">
            <v>34425261</v>
          </cell>
          <cell r="S67">
            <v>30554294</v>
          </cell>
          <cell r="T67">
            <v>0</v>
          </cell>
          <cell r="U67">
            <v>3870967</v>
          </cell>
          <cell r="V67">
            <v>53382122</v>
          </cell>
          <cell r="W67">
            <v>0.6501843424116793</v>
          </cell>
          <cell r="X67">
            <v>0.6115243428850075</v>
          </cell>
        </row>
        <row r="68">
          <cell r="B68" t="str">
            <v>Thái Bình</v>
          </cell>
          <cell r="C68">
            <v>594401343</v>
          </cell>
          <cell r="D68">
            <v>328413478</v>
          </cell>
          <cell r="E68">
            <v>265987865</v>
          </cell>
          <cell r="F68">
            <v>268222601</v>
          </cell>
          <cell r="G68">
            <v>115374700</v>
          </cell>
          <cell r="H68">
            <v>10141471</v>
          </cell>
          <cell r="I68">
            <v>28838365</v>
          </cell>
          <cell r="J68">
            <v>5952795</v>
          </cell>
          <cell r="K68">
            <v>70307511</v>
          </cell>
          <cell r="N68">
            <v>134558</v>
          </cell>
          <cell r="P68">
            <v>123023886</v>
          </cell>
          <cell r="Q68">
            <v>29824015</v>
          </cell>
          <cell r="R68">
            <v>326178742</v>
          </cell>
          <cell r="S68">
            <v>28385864</v>
          </cell>
          <cell r="T68">
            <v>166419</v>
          </cell>
          <cell r="U68">
            <v>297626459</v>
          </cell>
          <cell r="V68">
            <v>479026643</v>
          </cell>
          <cell r="W68">
            <v>0.430145332905783</v>
          </cell>
          <cell r="X68">
            <v>0.45124830917483305</v>
          </cell>
        </row>
        <row r="69">
          <cell r="B69" t="str">
            <v>Thái Nguyên</v>
          </cell>
          <cell r="C69">
            <v>709431292</v>
          </cell>
          <cell r="D69">
            <v>135480843</v>
          </cell>
          <cell r="E69">
            <v>573950449</v>
          </cell>
          <cell r="F69">
            <v>643887530</v>
          </cell>
          <cell r="G69">
            <v>454337146</v>
          </cell>
          <cell r="H69">
            <v>305098243</v>
          </cell>
          <cell r="I69">
            <v>109319985</v>
          </cell>
          <cell r="J69">
            <v>6525488</v>
          </cell>
          <cell r="K69">
            <v>32261476</v>
          </cell>
          <cell r="N69">
            <v>1131954</v>
          </cell>
          <cell r="P69">
            <v>175201858</v>
          </cell>
          <cell r="Q69">
            <v>14348526</v>
          </cell>
          <cell r="R69">
            <v>65543762</v>
          </cell>
          <cell r="S69">
            <v>38655738</v>
          </cell>
          <cell r="T69">
            <v>2477653</v>
          </cell>
          <cell r="U69">
            <v>24410371</v>
          </cell>
          <cell r="V69">
            <v>255094146</v>
          </cell>
          <cell r="W69">
            <v>0.7056156934736724</v>
          </cell>
          <cell r="X69">
            <v>0.9076108387956476</v>
          </cell>
        </row>
        <row r="70">
          <cell r="B70" t="str">
            <v>Thanh Hóa</v>
          </cell>
          <cell r="C70">
            <v>633221447</v>
          </cell>
          <cell r="D70">
            <v>364750982</v>
          </cell>
          <cell r="E70">
            <v>268470465</v>
          </cell>
          <cell r="F70">
            <v>528415271.996</v>
          </cell>
          <cell r="G70">
            <v>134714891</v>
          </cell>
          <cell r="H70">
            <v>10714770</v>
          </cell>
          <cell r="I70">
            <v>71498731</v>
          </cell>
          <cell r="J70">
            <v>16508811</v>
          </cell>
          <cell r="K70">
            <v>35690492</v>
          </cell>
          <cell r="N70">
            <v>302087</v>
          </cell>
          <cell r="P70">
            <v>389582779.996</v>
          </cell>
          <cell r="Q70">
            <v>4117601</v>
          </cell>
          <cell r="R70">
            <v>104806175.00400001</v>
          </cell>
          <cell r="S70">
            <v>38104400</v>
          </cell>
          <cell r="T70">
            <v>320144</v>
          </cell>
          <cell r="U70">
            <v>66381631.00400001</v>
          </cell>
          <cell r="V70">
            <v>498506556</v>
          </cell>
          <cell r="W70">
            <v>0.254941327662876</v>
          </cell>
          <cell r="X70">
            <v>0.8344873258785879</v>
          </cell>
        </row>
        <row r="71">
          <cell r="B71" t="str">
            <v>Trà Vinh</v>
          </cell>
          <cell r="C71">
            <v>721581391</v>
          </cell>
          <cell r="D71">
            <v>447726862</v>
          </cell>
          <cell r="E71">
            <v>273854529</v>
          </cell>
          <cell r="F71">
            <v>535948253</v>
          </cell>
          <cell r="G71">
            <v>228924553</v>
          </cell>
          <cell r="H71">
            <v>35509376</v>
          </cell>
          <cell r="I71">
            <v>86634482</v>
          </cell>
          <cell r="J71">
            <v>31387783</v>
          </cell>
          <cell r="K71">
            <v>75267595</v>
          </cell>
          <cell r="N71">
            <v>125317</v>
          </cell>
          <cell r="P71">
            <v>306861125</v>
          </cell>
          <cell r="Q71">
            <v>162575</v>
          </cell>
          <cell r="R71">
            <v>185633138</v>
          </cell>
          <cell r="S71">
            <v>33874905</v>
          </cell>
          <cell r="T71">
            <v>136404</v>
          </cell>
          <cell r="U71">
            <v>151621829</v>
          </cell>
          <cell r="V71">
            <v>492656838</v>
          </cell>
          <cell r="W71">
            <v>0.4271392839114264</v>
          </cell>
          <cell r="X71">
            <v>0.7427412343010381</v>
          </cell>
        </row>
        <row r="72">
          <cell r="B72" t="str">
            <v>Vĩnh Long</v>
          </cell>
          <cell r="C72">
            <v>1151906841.321</v>
          </cell>
          <cell r="D72">
            <v>593622483.3</v>
          </cell>
          <cell r="E72">
            <v>558284358.021</v>
          </cell>
          <cell r="F72">
            <v>1031853492.894</v>
          </cell>
          <cell r="G72">
            <v>364352399.383</v>
          </cell>
          <cell r="H72">
            <v>30252144</v>
          </cell>
          <cell r="I72">
            <v>78666472</v>
          </cell>
          <cell r="J72">
            <v>220596105</v>
          </cell>
          <cell r="K72">
            <v>34816933.383</v>
          </cell>
          <cell r="N72">
            <v>20745</v>
          </cell>
          <cell r="P72">
            <v>667443667.511</v>
          </cell>
          <cell r="Q72">
            <v>57426</v>
          </cell>
          <cell r="R72">
            <v>120053348.42700005</v>
          </cell>
          <cell r="S72">
            <v>77985164.17999999</v>
          </cell>
          <cell r="T72">
            <v>5291124</v>
          </cell>
          <cell r="U72">
            <v>36777060.24700005</v>
          </cell>
          <cell r="V72">
            <v>787554441.9380001</v>
          </cell>
          <cell r="W72">
            <v>0.35310477882001906</v>
          </cell>
          <cell r="X72">
            <v>0.8957785958721075</v>
          </cell>
        </row>
        <row r="73">
          <cell r="B73" t="str">
            <v>Vĩnh Phúc</v>
          </cell>
          <cell r="C73">
            <v>519365129</v>
          </cell>
          <cell r="D73">
            <v>253095490</v>
          </cell>
          <cell r="E73">
            <v>266269639</v>
          </cell>
          <cell r="F73">
            <v>326093849</v>
          </cell>
          <cell r="G73">
            <v>149184953</v>
          </cell>
          <cell r="H73">
            <v>22463334</v>
          </cell>
          <cell r="I73">
            <v>59205236</v>
          </cell>
          <cell r="J73">
            <v>15462292</v>
          </cell>
          <cell r="K73">
            <v>51620338</v>
          </cell>
          <cell r="N73">
            <v>433753</v>
          </cell>
          <cell r="P73">
            <v>165639852</v>
          </cell>
          <cell r="Q73">
            <v>11269044</v>
          </cell>
          <cell r="R73">
            <v>193271280</v>
          </cell>
          <cell r="S73">
            <v>20805549</v>
          </cell>
          <cell r="T73">
            <v>79064</v>
          </cell>
          <cell r="U73">
            <v>172386667</v>
          </cell>
          <cell r="V73">
            <v>370180176</v>
          </cell>
          <cell r="W73">
            <v>0.45749085257968175</v>
          </cell>
          <cell r="X73">
            <v>0.6278701260284265</v>
          </cell>
        </row>
        <row r="74">
          <cell r="B74" t="str">
            <v>Yên Bái</v>
          </cell>
          <cell r="C74">
            <v>117033753</v>
          </cell>
          <cell r="D74">
            <v>47063865</v>
          </cell>
          <cell r="E74">
            <v>69969888</v>
          </cell>
          <cell r="F74">
            <v>91904612</v>
          </cell>
          <cell r="G74">
            <v>34254789</v>
          </cell>
          <cell r="H74">
            <v>4692996</v>
          </cell>
          <cell r="I74">
            <v>11662375</v>
          </cell>
          <cell r="J74">
            <v>15167086</v>
          </cell>
          <cell r="K74">
            <v>2230218</v>
          </cell>
          <cell r="N74">
            <v>502114</v>
          </cell>
          <cell r="P74">
            <v>57649778</v>
          </cell>
          <cell r="Q74">
            <v>45</v>
          </cell>
          <cell r="R74">
            <v>25129141</v>
          </cell>
          <cell r="S74">
            <v>11534922</v>
          </cell>
          <cell r="T74">
            <v>13594219</v>
          </cell>
          <cell r="U74">
            <v>0</v>
          </cell>
          <cell r="V74">
            <v>82778964</v>
          </cell>
          <cell r="W74">
            <v>0.37272111001349967</v>
          </cell>
          <cell r="X74">
            <v>0.7852829602072148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16">
        <row r="11">
          <cell r="C11">
            <v>66776478</v>
          </cell>
        </row>
        <row r="12">
          <cell r="C12">
            <v>40780417</v>
          </cell>
        </row>
        <row r="13">
          <cell r="C13">
            <v>25996061</v>
          </cell>
        </row>
        <row r="14">
          <cell r="C14">
            <v>464419</v>
          </cell>
        </row>
        <row r="15">
          <cell r="C15">
            <v>0</v>
          </cell>
        </row>
        <row r="16">
          <cell r="C16">
            <v>66312059</v>
          </cell>
        </row>
        <row r="17">
          <cell r="C17">
            <v>39802246</v>
          </cell>
        </row>
        <row r="18">
          <cell r="C18">
            <v>20090178</v>
          </cell>
        </row>
        <row r="19">
          <cell r="C19">
            <v>372884</v>
          </cell>
        </row>
        <row r="20">
          <cell r="C20">
            <v>2440</v>
          </cell>
        </row>
        <row r="21">
          <cell r="C21">
            <v>18516180</v>
          </cell>
        </row>
        <row r="22">
          <cell r="C22">
            <v>623231</v>
          </cell>
        </row>
        <row r="23">
          <cell r="C23">
            <v>36000</v>
          </cell>
        </row>
        <row r="24">
          <cell r="C24">
            <v>0</v>
          </cell>
        </row>
        <row r="25">
          <cell r="C25">
            <v>161333</v>
          </cell>
        </row>
        <row r="26">
          <cell r="C26">
            <v>26509813</v>
          </cell>
        </row>
      </sheetData>
      <sheetData sheetId="18">
        <row r="11">
          <cell r="C11">
            <v>2128221062</v>
          </cell>
        </row>
        <row r="12">
          <cell r="C12">
            <v>1671646071</v>
          </cell>
        </row>
        <row r="13">
          <cell r="C13">
            <v>456574991</v>
          </cell>
        </row>
        <row r="14">
          <cell r="C14">
            <v>26510176</v>
          </cell>
        </row>
        <row r="15">
          <cell r="C15">
            <v>0</v>
          </cell>
        </row>
        <row r="16">
          <cell r="C16">
            <v>2101710886</v>
          </cell>
        </row>
        <row r="17">
          <cell r="C17">
            <v>1479824628</v>
          </cell>
        </row>
        <row r="18">
          <cell r="C18">
            <v>75551523</v>
          </cell>
        </row>
        <row r="19">
          <cell r="C19">
            <v>7856970</v>
          </cell>
        </row>
        <row r="20">
          <cell r="C20">
            <v>1346679347</v>
          </cell>
        </row>
        <row r="21">
          <cell r="C21">
            <v>39938244</v>
          </cell>
        </row>
        <row r="22">
          <cell r="C22">
            <v>2752005</v>
          </cell>
        </row>
        <row r="23">
          <cell r="C23">
            <v>0</v>
          </cell>
        </row>
        <row r="24">
          <cell r="C24">
            <v>7046539</v>
          </cell>
        </row>
        <row r="25">
          <cell r="C25">
            <v>621886258</v>
          </cell>
        </row>
      </sheetData>
      <sheetData sheetId="22">
        <row r="11">
          <cell r="C11">
            <v>2194997540</v>
          </cell>
          <cell r="D11">
            <v>1712426488</v>
          </cell>
          <cell r="E11">
            <v>482571052</v>
          </cell>
          <cell r="F11">
            <v>26974595</v>
          </cell>
          <cell r="G11">
            <v>0</v>
          </cell>
          <cell r="H11">
            <v>2168022945</v>
          </cell>
          <cell r="I11">
            <v>1519626874</v>
          </cell>
          <cell r="J11">
            <v>95641701</v>
          </cell>
          <cell r="K11">
            <v>8229854</v>
          </cell>
          <cell r="L11">
            <v>2440</v>
          </cell>
          <cell r="M11">
            <v>1365195527</v>
          </cell>
          <cell r="N11">
            <v>40561475</v>
          </cell>
          <cell r="O11">
            <v>2788005</v>
          </cell>
          <cell r="P11">
            <v>0</v>
          </cell>
          <cell r="Q11">
            <v>7207872</v>
          </cell>
          <cell r="R11">
            <v>648396071</v>
          </cell>
        </row>
        <row r="12">
          <cell r="C12">
            <v>822565542</v>
          </cell>
          <cell r="D12">
            <v>775839871</v>
          </cell>
          <cell r="E12">
            <v>46725671</v>
          </cell>
          <cell r="F12">
            <v>0</v>
          </cell>
          <cell r="G12">
            <v>0</v>
          </cell>
          <cell r="H12">
            <v>822565542</v>
          </cell>
          <cell r="I12">
            <v>492926888</v>
          </cell>
          <cell r="J12">
            <v>39097482</v>
          </cell>
          <cell r="K12">
            <v>229513</v>
          </cell>
          <cell r="L12">
            <v>0</v>
          </cell>
          <cell r="M12">
            <v>445781344</v>
          </cell>
          <cell r="N12">
            <v>7818548</v>
          </cell>
          <cell r="O12">
            <v>0</v>
          </cell>
          <cell r="P12">
            <v>0</v>
          </cell>
          <cell r="Q12">
            <v>1</v>
          </cell>
          <cell r="R12">
            <v>329638654</v>
          </cell>
        </row>
        <row r="17">
          <cell r="C17">
            <v>132232778</v>
          </cell>
          <cell r="D17">
            <v>132232327</v>
          </cell>
          <cell r="E17">
            <v>451</v>
          </cell>
          <cell r="H17">
            <v>132232778</v>
          </cell>
          <cell r="I17">
            <v>110281559</v>
          </cell>
          <cell r="J17">
            <v>1000450</v>
          </cell>
          <cell r="K17">
            <v>11621</v>
          </cell>
          <cell r="M17">
            <v>109281108</v>
          </cell>
          <cell r="Q17">
            <v>1</v>
          </cell>
          <cell r="R17">
            <v>16846269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iec 12T-2016"/>
      <sheetName val="Tien 12T-2016"/>
      <sheetName val="Bieu 6"/>
      <sheetName val="06-63 tinh"/>
      <sheetName val="Bieu 7"/>
      <sheetName val="07-63 tinh"/>
      <sheetName val="Bieu 5"/>
    </sheetNames>
    <sheetDataSet>
      <sheetData sheetId="2">
        <row r="15">
          <cell r="B15" t="str">
            <v>An Giang</v>
          </cell>
          <cell r="C15">
            <v>9355</v>
          </cell>
          <cell r="F15">
            <v>34</v>
          </cell>
          <cell r="G15">
            <v>0</v>
          </cell>
          <cell r="H15">
            <v>9321</v>
          </cell>
          <cell r="I15">
            <v>6719</v>
          </cell>
          <cell r="J15">
            <v>1801</v>
          </cell>
          <cell r="K15">
            <v>46</v>
          </cell>
          <cell r="L15">
            <v>4653</v>
          </cell>
          <cell r="M15">
            <v>172</v>
          </cell>
          <cell r="N15">
            <v>11</v>
          </cell>
          <cell r="O15">
            <v>0</v>
          </cell>
          <cell r="P15">
            <v>36</v>
          </cell>
          <cell r="Q15">
            <v>2602</v>
          </cell>
          <cell r="R15">
            <v>7474</v>
          </cell>
        </row>
        <row r="16">
          <cell r="B16" t="str">
            <v>Bạc Liêu</v>
          </cell>
          <cell r="C16">
            <v>6378</v>
          </cell>
          <cell r="F16">
            <v>48</v>
          </cell>
          <cell r="G16">
            <v>0</v>
          </cell>
          <cell r="H16">
            <v>6330</v>
          </cell>
          <cell r="I16">
            <v>5040</v>
          </cell>
          <cell r="J16">
            <v>1737</v>
          </cell>
          <cell r="K16">
            <v>23</v>
          </cell>
          <cell r="L16">
            <v>3211</v>
          </cell>
          <cell r="M16">
            <v>32</v>
          </cell>
          <cell r="N16">
            <v>8</v>
          </cell>
          <cell r="O16">
            <v>2</v>
          </cell>
          <cell r="P16">
            <v>27</v>
          </cell>
          <cell r="Q16">
            <v>1290</v>
          </cell>
          <cell r="R16">
            <v>4570</v>
          </cell>
        </row>
        <row r="17">
          <cell r="B17" t="str">
            <v>Bắc Giang</v>
          </cell>
          <cell r="C17">
            <v>7173</v>
          </cell>
          <cell r="F17">
            <v>55</v>
          </cell>
          <cell r="G17">
            <v>4</v>
          </cell>
          <cell r="H17">
            <v>7118</v>
          </cell>
          <cell r="I17">
            <v>3925</v>
          </cell>
          <cell r="J17">
            <v>1859</v>
          </cell>
          <cell r="K17">
            <v>46</v>
          </cell>
          <cell r="L17">
            <v>1928</v>
          </cell>
          <cell r="M17">
            <v>78</v>
          </cell>
          <cell r="N17">
            <v>1</v>
          </cell>
          <cell r="O17">
            <v>0</v>
          </cell>
          <cell r="P17">
            <v>13</v>
          </cell>
          <cell r="Q17">
            <v>3193</v>
          </cell>
          <cell r="R17">
            <v>5213</v>
          </cell>
        </row>
        <row r="18">
          <cell r="B18" t="str">
            <v>Bắc Kạn</v>
          </cell>
          <cell r="C18">
            <v>1085</v>
          </cell>
          <cell r="F18">
            <v>16</v>
          </cell>
          <cell r="G18">
            <v>2</v>
          </cell>
          <cell r="H18">
            <v>1069</v>
          </cell>
          <cell r="I18">
            <v>569</v>
          </cell>
          <cell r="J18">
            <v>408</v>
          </cell>
          <cell r="K18">
            <v>5</v>
          </cell>
          <cell r="L18">
            <v>155</v>
          </cell>
          <cell r="M18">
            <v>0</v>
          </cell>
          <cell r="N18">
            <v>0</v>
          </cell>
          <cell r="O18">
            <v>0</v>
          </cell>
          <cell r="P18">
            <v>1</v>
          </cell>
          <cell r="Q18">
            <v>500</v>
          </cell>
          <cell r="R18">
            <v>656</v>
          </cell>
        </row>
        <row r="19">
          <cell r="B19" t="str">
            <v>Bắc Ninh</v>
          </cell>
          <cell r="C19">
            <v>3753</v>
          </cell>
          <cell r="F19">
            <v>18</v>
          </cell>
          <cell r="G19">
            <v>0</v>
          </cell>
          <cell r="H19">
            <v>3735</v>
          </cell>
          <cell r="I19">
            <v>2553</v>
          </cell>
          <cell r="J19">
            <v>1173</v>
          </cell>
          <cell r="K19">
            <v>9</v>
          </cell>
          <cell r="L19">
            <v>1312</v>
          </cell>
          <cell r="M19">
            <v>42</v>
          </cell>
          <cell r="N19">
            <v>2</v>
          </cell>
          <cell r="O19">
            <v>0</v>
          </cell>
          <cell r="P19">
            <v>15</v>
          </cell>
          <cell r="Q19">
            <v>1182</v>
          </cell>
          <cell r="R19">
            <v>2553</v>
          </cell>
        </row>
        <row r="20">
          <cell r="B20" t="str">
            <v>Bến Tre</v>
          </cell>
          <cell r="C20">
            <v>9249</v>
          </cell>
          <cell r="F20">
            <v>39</v>
          </cell>
          <cell r="G20">
            <v>2</v>
          </cell>
          <cell r="H20">
            <v>9210</v>
          </cell>
          <cell r="I20">
            <v>7195</v>
          </cell>
          <cell r="J20">
            <v>2347</v>
          </cell>
          <cell r="K20">
            <v>65</v>
          </cell>
          <cell r="L20">
            <v>4588</v>
          </cell>
          <cell r="M20">
            <v>167</v>
          </cell>
          <cell r="N20">
            <v>3</v>
          </cell>
          <cell r="O20">
            <v>1</v>
          </cell>
          <cell r="P20">
            <v>24</v>
          </cell>
          <cell r="Q20">
            <v>2015</v>
          </cell>
          <cell r="R20">
            <v>6798</v>
          </cell>
        </row>
        <row r="21">
          <cell r="B21" t="str">
            <v>Bình Dương</v>
          </cell>
          <cell r="C21">
            <v>15402</v>
          </cell>
          <cell r="F21">
            <v>72</v>
          </cell>
          <cell r="G21">
            <v>8</v>
          </cell>
          <cell r="H21">
            <v>15330</v>
          </cell>
          <cell r="I21">
            <v>12925</v>
          </cell>
          <cell r="J21">
            <v>4522</v>
          </cell>
          <cell r="K21">
            <v>73</v>
          </cell>
          <cell r="L21">
            <v>7751</v>
          </cell>
          <cell r="M21">
            <v>349</v>
          </cell>
          <cell r="N21">
            <v>23</v>
          </cell>
          <cell r="O21">
            <v>0</v>
          </cell>
          <cell r="P21">
            <v>207</v>
          </cell>
          <cell r="Q21">
            <v>2405</v>
          </cell>
          <cell r="R21">
            <v>10735</v>
          </cell>
        </row>
        <row r="22">
          <cell r="B22" t="str">
            <v>Bình Định</v>
          </cell>
          <cell r="C22">
            <v>5097</v>
          </cell>
          <cell r="F22">
            <v>7</v>
          </cell>
          <cell r="G22">
            <v>2</v>
          </cell>
          <cell r="H22">
            <v>5090</v>
          </cell>
          <cell r="I22">
            <v>3095</v>
          </cell>
          <cell r="J22">
            <v>1107</v>
          </cell>
          <cell r="K22">
            <v>19</v>
          </cell>
          <cell r="L22">
            <v>1912</v>
          </cell>
          <cell r="M22">
            <v>30</v>
          </cell>
          <cell r="N22">
            <v>4</v>
          </cell>
          <cell r="O22">
            <v>0</v>
          </cell>
          <cell r="P22">
            <v>23</v>
          </cell>
          <cell r="Q22">
            <v>1995</v>
          </cell>
          <cell r="R22">
            <v>3964</v>
          </cell>
        </row>
        <row r="23">
          <cell r="B23" t="str">
            <v>Bình Phước</v>
          </cell>
          <cell r="C23">
            <v>8451</v>
          </cell>
          <cell r="F23">
            <v>90</v>
          </cell>
          <cell r="G23">
            <v>0</v>
          </cell>
          <cell r="H23">
            <v>8361</v>
          </cell>
          <cell r="I23">
            <v>5612</v>
          </cell>
          <cell r="J23">
            <v>1695</v>
          </cell>
          <cell r="K23">
            <v>63</v>
          </cell>
          <cell r="L23">
            <v>3599</v>
          </cell>
          <cell r="M23">
            <v>162</v>
          </cell>
          <cell r="N23">
            <v>7</v>
          </cell>
          <cell r="O23">
            <v>0</v>
          </cell>
          <cell r="P23">
            <v>86</v>
          </cell>
          <cell r="Q23">
            <v>2749</v>
          </cell>
          <cell r="R23">
            <v>6603</v>
          </cell>
        </row>
        <row r="24">
          <cell r="B24" t="str">
            <v>Bình Thuận</v>
          </cell>
          <cell r="C24">
            <v>9795</v>
          </cell>
          <cell r="F24">
            <v>43</v>
          </cell>
          <cell r="G24">
            <v>2</v>
          </cell>
          <cell r="H24">
            <v>9752</v>
          </cell>
          <cell r="I24">
            <v>7363</v>
          </cell>
          <cell r="J24">
            <v>2142</v>
          </cell>
          <cell r="K24">
            <v>78</v>
          </cell>
          <cell r="L24">
            <v>4834</v>
          </cell>
          <cell r="M24">
            <v>99</v>
          </cell>
          <cell r="N24">
            <v>21</v>
          </cell>
          <cell r="O24">
            <v>13</v>
          </cell>
          <cell r="P24">
            <v>176</v>
          </cell>
          <cell r="Q24">
            <v>2389</v>
          </cell>
          <cell r="R24">
            <v>7532</v>
          </cell>
        </row>
        <row r="25">
          <cell r="B25" t="str">
            <v>BR-Vũng Tàu</v>
          </cell>
          <cell r="C25">
            <v>7901</v>
          </cell>
          <cell r="F25">
            <v>23</v>
          </cell>
          <cell r="G25">
            <v>4</v>
          </cell>
          <cell r="H25">
            <v>7878</v>
          </cell>
          <cell r="I25">
            <v>5745</v>
          </cell>
          <cell r="J25">
            <v>2096</v>
          </cell>
          <cell r="K25">
            <v>33</v>
          </cell>
          <cell r="L25">
            <v>3450</v>
          </cell>
          <cell r="M25">
            <v>144</v>
          </cell>
          <cell r="N25">
            <v>9</v>
          </cell>
          <cell r="O25">
            <v>0</v>
          </cell>
          <cell r="P25">
            <v>13</v>
          </cell>
          <cell r="Q25">
            <v>2133</v>
          </cell>
          <cell r="R25">
            <v>5749</v>
          </cell>
        </row>
        <row r="26">
          <cell r="B26" t="str">
            <v>Cà Mau</v>
          </cell>
          <cell r="C26">
            <v>9774</v>
          </cell>
          <cell r="F26">
            <v>66</v>
          </cell>
          <cell r="G26">
            <v>0</v>
          </cell>
          <cell r="H26">
            <v>9708</v>
          </cell>
          <cell r="I26">
            <v>6453</v>
          </cell>
          <cell r="J26">
            <v>1906</v>
          </cell>
          <cell r="K26">
            <v>62</v>
          </cell>
          <cell r="L26">
            <v>4331</v>
          </cell>
          <cell r="M26">
            <v>85</v>
          </cell>
          <cell r="N26">
            <v>17</v>
          </cell>
          <cell r="O26">
            <v>0</v>
          </cell>
          <cell r="P26">
            <v>52</v>
          </cell>
          <cell r="Q26">
            <v>3255</v>
          </cell>
          <cell r="R26">
            <v>7740</v>
          </cell>
        </row>
        <row r="27">
          <cell r="B27" t="str">
            <v>Cao Bằng</v>
          </cell>
          <cell r="C27">
            <v>1064</v>
          </cell>
          <cell r="F27">
            <v>7</v>
          </cell>
          <cell r="G27">
            <v>0</v>
          </cell>
          <cell r="H27">
            <v>1057</v>
          </cell>
          <cell r="I27">
            <v>686</v>
          </cell>
          <cell r="J27">
            <v>375</v>
          </cell>
          <cell r="K27">
            <v>2</v>
          </cell>
          <cell r="L27">
            <v>297</v>
          </cell>
          <cell r="M27">
            <v>3</v>
          </cell>
          <cell r="N27">
            <v>2</v>
          </cell>
          <cell r="O27">
            <v>0</v>
          </cell>
          <cell r="P27">
            <v>7</v>
          </cell>
          <cell r="Q27">
            <v>371</v>
          </cell>
          <cell r="R27">
            <v>680</v>
          </cell>
        </row>
        <row r="28">
          <cell r="B28" t="str">
            <v>Cần Thơ</v>
          </cell>
          <cell r="C28">
            <v>8810</v>
          </cell>
          <cell r="F28">
            <v>37</v>
          </cell>
          <cell r="G28">
            <v>7</v>
          </cell>
          <cell r="H28">
            <v>8773</v>
          </cell>
          <cell r="I28">
            <v>6257</v>
          </cell>
          <cell r="J28">
            <v>1675</v>
          </cell>
          <cell r="K28">
            <v>96</v>
          </cell>
          <cell r="L28">
            <v>4206</v>
          </cell>
          <cell r="M28">
            <v>103</v>
          </cell>
          <cell r="N28">
            <v>21</v>
          </cell>
          <cell r="O28">
            <v>2</v>
          </cell>
          <cell r="P28">
            <v>154</v>
          </cell>
          <cell r="Q28">
            <v>2516</v>
          </cell>
          <cell r="R28">
            <v>7002</v>
          </cell>
        </row>
        <row r="29">
          <cell r="B29" t="str">
            <v>Đà Nẵng</v>
          </cell>
          <cell r="C29">
            <v>7272</v>
          </cell>
          <cell r="F29">
            <v>74</v>
          </cell>
          <cell r="G29">
            <v>7</v>
          </cell>
          <cell r="H29">
            <v>7198</v>
          </cell>
          <cell r="I29">
            <v>4513</v>
          </cell>
          <cell r="J29">
            <v>1478</v>
          </cell>
          <cell r="K29">
            <v>67</v>
          </cell>
          <cell r="L29">
            <v>2896</v>
          </cell>
          <cell r="M29">
            <v>46</v>
          </cell>
          <cell r="N29">
            <v>9</v>
          </cell>
          <cell r="O29">
            <v>0</v>
          </cell>
          <cell r="P29">
            <v>17</v>
          </cell>
          <cell r="Q29">
            <v>2685</v>
          </cell>
          <cell r="R29">
            <v>5653</v>
          </cell>
        </row>
        <row r="30">
          <cell r="B30" t="str">
            <v>Đắk Lắc</v>
          </cell>
          <cell r="C30">
            <v>9506</v>
          </cell>
          <cell r="F30">
            <v>38</v>
          </cell>
          <cell r="G30">
            <v>17</v>
          </cell>
          <cell r="H30">
            <v>9468</v>
          </cell>
          <cell r="I30">
            <v>6786</v>
          </cell>
          <cell r="J30">
            <v>3061</v>
          </cell>
          <cell r="K30">
            <v>87</v>
          </cell>
          <cell r="L30">
            <v>3469</v>
          </cell>
          <cell r="M30">
            <v>127</v>
          </cell>
          <cell r="N30">
            <v>7</v>
          </cell>
          <cell r="O30">
            <v>0</v>
          </cell>
          <cell r="P30">
            <v>35</v>
          </cell>
          <cell r="Q30">
            <v>2682</v>
          </cell>
          <cell r="R30">
            <v>6320</v>
          </cell>
        </row>
        <row r="31">
          <cell r="B31" t="str">
            <v>Đắk Nông</v>
          </cell>
          <cell r="C31">
            <v>3322</v>
          </cell>
          <cell r="F31">
            <v>9</v>
          </cell>
          <cell r="G31">
            <v>1</v>
          </cell>
          <cell r="H31">
            <v>3313</v>
          </cell>
          <cell r="I31">
            <v>2234</v>
          </cell>
          <cell r="J31">
            <v>720</v>
          </cell>
          <cell r="K31">
            <v>16</v>
          </cell>
          <cell r="L31">
            <v>1419</v>
          </cell>
          <cell r="M31">
            <v>75</v>
          </cell>
          <cell r="N31">
            <v>2</v>
          </cell>
          <cell r="O31">
            <v>0</v>
          </cell>
          <cell r="P31">
            <v>2</v>
          </cell>
          <cell r="Q31">
            <v>1079</v>
          </cell>
          <cell r="R31">
            <v>2577</v>
          </cell>
        </row>
        <row r="32">
          <cell r="B32" t="str">
            <v>Điện Biên</v>
          </cell>
          <cell r="C32">
            <v>1385</v>
          </cell>
          <cell r="F32">
            <v>25</v>
          </cell>
          <cell r="G32">
            <v>0</v>
          </cell>
          <cell r="H32">
            <v>1360</v>
          </cell>
          <cell r="I32">
            <v>954</v>
          </cell>
          <cell r="J32">
            <v>687</v>
          </cell>
          <cell r="K32">
            <v>4</v>
          </cell>
          <cell r="L32">
            <v>252</v>
          </cell>
          <cell r="M32">
            <v>6</v>
          </cell>
          <cell r="N32">
            <v>0</v>
          </cell>
          <cell r="O32">
            <v>0</v>
          </cell>
          <cell r="P32">
            <v>5</v>
          </cell>
          <cell r="Q32">
            <v>406</v>
          </cell>
          <cell r="R32">
            <v>669</v>
          </cell>
        </row>
        <row r="33">
          <cell r="B33" t="str">
            <v>Đồng Nai</v>
          </cell>
          <cell r="C33">
            <v>17009</v>
          </cell>
          <cell r="F33">
            <v>105</v>
          </cell>
          <cell r="G33">
            <v>23</v>
          </cell>
          <cell r="H33">
            <v>16904</v>
          </cell>
          <cell r="I33">
            <v>11450</v>
          </cell>
          <cell r="J33">
            <v>3590</v>
          </cell>
          <cell r="K33">
            <v>94</v>
          </cell>
          <cell r="L33">
            <v>7364</v>
          </cell>
          <cell r="M33">
            <v>338</v>
          </cell>
          <cell r="N33">
            <v>28</v>
          </cell>
          <cell r="O33">
            <v>1</v>
          </cell>
          <cell r="P33">
            <v>35</v>
          </cell>
          <cell r="Q33">
            <v>5454</v>
          </cell>
          <cell r="R33">
            <v>13220</v>
          </cell>
        </row>
        <row r="34">
          <cell r="B34" t="str">
            <v>Đồng Tháp</v>
          </cell>
          <cell r="C34">
            <v>10459</v>
          </cell>
          <cell r="F34">
            <v>37</v>
          </cell>
          <cell r="G34">
            <v>0</v>
          </cell>
          <cell r="H34">
            <v>10422</v>
          </cell>
          <cell r="I34">
            <v>7553</v>
          </cell>
          <cell r="J34">
            <v>3572</v>
          </cell>
          <cell r="K34">
            <v>87</v>
          </cell>
          <cell r="L34">
            <v>3718</v>
          </cell>
          <cell r="M34">
            <v>136</v>
          </cell>
          <cell r="N34">
            <v>9</v>
          </cell>
          <cell r="O34">
            <v>0</v>
          </cell>
          <cell r="P34">
            <v>31</v>
          </cell>
          <cell r="Q34">
            <v>2869</v>
          </cell>
          <cell r="R34">
            <v>6763</v>
          </cell>
        </row>
        <row r="35">
          <cell r="B35" t="str">
            <v>Gia Lai</v>
          </cell>
          <cell r="C35">
            <v>7793</v>
          </cell>
          <cell r="F35">
            <v>29</v>
          </cell>
          <cell r="G35">
            <v>62</v>
          </cell>
          <cell r="H35">
            <v>7764</v>
          </cell>
          <cell r="I35">
            <v>5190</v>
          </cell>
          <cell r="J35">
            <v>1732</v>
          </cell>
          <cell r="K35">
            <v>53</v>
          </cell>
          <cell r="L35">
            <v>3298</v>
          </cell>
          <cell r="M35">
            <v>73</v>
          </cell>
          <cell r="N35">
            <v>20</v>
          </cell>
          <cell r="O35">
            <v>0</v>
          </cell>
          <cell r="P35">
            <v>14</v>
          </cell>
          <cell r="Q35">
            <v>2574</v>
          </cell>
          <cell r="R35">
            <v>5979</v>
          </cell>
        </row>
        <row r="36">
          <cell r="B36" t="str">
            <v>Hà Giang</v>
          </cell>
          <cell r="C36">
            <v>1182</v>
          </cell>
          <cell r="F36">
            <v>3</v>
          </cell>
          <cell r="G36">
            <v>1</v>
          </cell>
          <cell r="H36">
            <v>1179</v>
          </cell>
          <cell r="I36">
            <v>814</v>
          </cell>
          <cell r="J36">
            <v>488</v>
          </cell>
          <cell r="K36">
            <v>6</v>
          </cell>
          <cell r="L36">
            <v>303</v>
          </cell>
          <cell r="M36">
            <v>8</v>
          </cell>
          <cell r="N36">
            <v>0</v>
          </cell>
          <cell r="O36">
            <v>0</v>
          </cell>
          <cell r="P36">
            <v>9</v>
          </cell>
          <cell r="Q36">
            <v>365</v>
          </cell>
          <cell r="R36">
            <v>685</v>
          </cell>
        </row>
        <row r="37">
          <cell r="B37" t="str">
            <v>Hà Nam</v>
          </cell>
          <cell r="C37">
            <v>1496</v>
          </cell>
          <cell r="F37">
            <v>9</v>
          </cell>
          <cell r="G37">
            <v>0</v>
          </cell>
          <cell r="H37">
            <v>1487</v>
          </cell>
          <cell r="I37">
            <v>676</v>
          </cell>
          <cell r="J37">
            <v>389</v>
          </cell>
          <cell r="K37">
            <v>5</v>
          </cell>
          <cell r="L37">
            <v>273</v>
          </cell>
          <cell r="M37">
            <v>1</v>
          </cell>
          <cell r="N37">
            <v>4</v>
          </cell>
          <cell r="O37">
            <v>0</v>
          </cell>
          <cell r="P37">
            <v>4</v>
          </cell>
          <cell r="Q37">
            <v>811</v>
          </cell>
          <cell r="R37">
            <v>1093</v>
          </cell>
        </row>
        <row r="38">
          <cell r="B38" t="str">
            <v>Hà Nội</v>
          </cell>
          <cell r="C38">
            <v>24451</v>
          </cell>
          <cell r="F38">
            <v>228</v>
          </cell>
          <cell r="G38">
            <v>0</v>
          </cell>
          <cell r="H38">
            <v>24223</v>
          </cell>
          <cell r="I38">
            <v>15807</v>
          </cell>
          <cell r="J38">
            <v>5303</v>
          </cell>
          <cell r="K38">
            <v>111</v>
          </cell>
          <cell r="L38">
            <v>10228</v>
          </cell>
          <cell r="M38">
            <v>62</v>
          </cell>
          <cell r="N38">
            <v>50</v>
          </cell>
          <cell r="O38">
            <v>0</v>
          </cell>
          <cell r="P38">
            <v>53</v>
          </cell>
          <cell r="Q38">
            <v>8416</v>
          </cell>
          <cell r="R38">
            <v>18809</v>
          </cell>
        </row>
        <row r="39">
          <cell r="B39" t="str">
            <v>Hà Tĩnh</v>
          </cell>
          <cell r="C39">
            <v>1972</v>
          </cell>
          <cell r="F39">
            <v>8</v>
          </cell>
          <cell r="G39">
            <v>0</v>
          </cell>
          <cell r="H39">
            <v>1964</v>
          </cell>
          <cell r="I39">
            <v>1446</v>
          </cell>
          <cell r="J39">
            <v>831</v>
          </cell>
          <cell r="K39">
            <v>13</v>
          </cell>
          <cell r="L39">
            <v>578</v>
          </cell>
          <cell r="M39">
            <v>10</v>
          </cell>
          <cell r="N39">
            <v>3</v>
          </cell>
          <cell r="O39">
            <v>0</v>
          </cell>
          <cell r="P39">
            <v>11</v>
          </cell>
          <cell r="Q39">
            <v>518</v>
          </cell>
          <cell r="R39">
            <v>1120</v>
          </cell>
        </row>
        <row r="40">
          <cell r="B40" t="str">
            <v>Hải Dương</v>
          </cell>
          <cell r="C40">
            <v>5291</v>
          </cell>
          <cell r="F40">
            <v>34</v>
          </cell>
          <cell r="G40">
            <v>0</v>
          </cell>
          <cell r="H40">
            <v>5257</v>
          </cell>
          <cell r="I40">
            <v>3865</v>
          </cell>
          <cell r="J40">
            <v>1768</v>
          </cell>
          <cell r="K40">
            <v>17</v>
          </cell>
          <cell r="L40">
            <v>2030</v>
          </cell>
          <cell r="M40">
            <v>5</v>
          </cell>
          <cell r="N40">
            <v>18</v>
          </cell>
          <cell r="O40">
            <v>0</v>
          </cell>
          <cell r="P40">
            <v>27</v>
          </cell>
          <cell r="Q40">
            <v>1392</v>
          </cell>
          <cell r="R40">
            <v>3472</v>
          </cell>
        </row>
        <row r="41">
          <cell r="B41" t="str">
            <v>Hải Phòng</v>
          </cell>
          <cell r="C41">
            <v>10559</v>
          </cell>
          <cell r="F41">
            <v>45</v>
          </cell>
          <cell r="G41">
            <v>4</v>
          </cell>
          <cell r="H41">
            <v>10514</v>
          </cell>
          <cell r="I41">
            <v>5244</v>
          </cell>
          <cell r="J41">
            <v>1561</v>
          </cell>
          <cell r="K41">
            <v>76</v>
          </cell>
          <cell r="L41">
            <v>3560</v>
          </cell>
          <cell r="M41">
            <v>20</v>
          </cell>
          <cell r="N41">
            <v>7</v>
          </cell>
          <cell r="O41">
            <v>0</v>
          </cell>
          <cell r="P41">
            <v>20</v>
          </cell>
          <cell r="Q41">
            <v>5270</v>
          </cell>
          <cell r="R41">
            <v>8877</v>
          </cell>
        </row>
        <row r="42">
          <cell r="B42" t="str">
            <v>Hậu Giang</v>
          </cell>
          <cell r="C42">
            <v>5599</v>
          </cell>
          <cell r="F42">
            <v>41</v>
          </cell>
          <cell r="G42">
            <v>0</v>
          </cell>
          <cell r="H42">
            <v>5558</v>
          </cell>
          <cell r="I42">
            <v>4419</v>
          </cell>
          <cell r="J42">
            <v>1196</v>
          </cell>
          <cell r="K42">
            <v>34</v>
          </cell>
          <cell r="L42">
            <v>3108</v>
          </cell>
          <cell r="M42">
            <v>60</v>
          </cell>
          <cell r="N42">
            <v>6</v>
          </cell>
          <cell r="O42">
            <v>2</v>
          </cell>
          <cell r="P42">
            <v>13</v>
          </cell>
          <cell r="Q42">
            <v>1139</v>
          </cell>
          <cell r="R42">
            <v>4328</v>
          </cell>
        </row>
        <row r="43">
          <cell r="B43" t="str">
            <v>Hòa Bình</v>
          </cell>
          <cell r="C43">
            <v>1631</v>
          </cell>
          <cell r="F43">
            <v>15</v>
          </cell>
          <cell r="G43">
            <v>0</v>
          </cell>
          <cell r="H43">
            <v>1616</v>
          </cell>
          <cell r="I43">
            <v>1189</v>
          </cell>
          <cell r="J43">
            <v>770</v>
          </cell>
          <cell r="K43">
            <v>3</v>
          </cell>
          <cell r="L43">
            <v>382</v>
          </cell>
          <cell r="M43">
            <v>6</v>
          </cell>
          <cell r="N43">
            <v>3</v>
          </cell>
          <cell r="O43">
            <v>0</v>
          </cell>
          <cell r="P43">
            <v>25</v>
          </cell>
          <cell r="Q43">
            <v>427</v>
          </cell>
          <cell r="R43">
            <v>843</v>
          </cell>
        </row>
        <row r="44">
          <cell r="B44" t="str">
            <v>Hồ Chí Minh</v>
          </cell>
          <cell r="C44">
            <v>53340</v>
          </cell>
          <cell r="F44">
            <v>316</v>
          </cell>
          <cell r="G44">
            <v>1</v>
          </cell>
          <cell r="H44">
            <v>53024</v>
          </cell>
          <cell r="I44">
            <v>36928</v>
          </cell>
          <cell r="J44">
            <v>10402</v>
          </cell>
          <cell r="K44">
            <v>251</v>
          </cell>
          <cell r="L44">
            <v>24854</v>
          </cell>
          <cell r="M44">
            <v>808</v>
          </cell>
          <cell r="N44">
            <v>114</v>
          </cell>
          <cell r="O44">
            <v>0</v>
          </cell>
          <cell r="P44">
            <v>499</v>
          </cell>
          <cell r="Q44">
            <v>16096</v>
          </cell>
          <cell r="R44">
            <v>42371</v>
          </cell>
        </row>
        <row r="45">
          <cell r="B45" t="str">
            <v>Hưng Yên</v>
          </cell>
          <cell r="C45">
            <v>3265</v>
          </cell>
          <cell r="F45">
            <v>29</v>
          </cell>
          <cell r="G45">
            <v>5</v>
          </cell>
          <cell r="H45">
            <v>3236</v>
          </cell>
          <cell r="I45">
            <v>2043</v>
          </cell>
          <cell r="J45">
            <v>1064</v>
          </cell>
          <cell r="K45">
            <v>17</v>
          </cell>
          <cell r="L45">
            <v>912</v>
          </cell>
          <cell r="M45">
            <v>5</v>
          </cell>
          <cell r="N45">
            <v>4</v>
          </cell>
          <cell r="O45">
            <v>0</v>
          </cell>
          <cell r="P45">
            <v>41</v>
          </cell>
          <cell r="Q45">
            <v>1193</v>
          </cell>
          <cell r="R45">
            <v>2155</v>
          </cell>
        </row>
        <row r="46">
          <cell r="B46" t="str">
            <v>Kiên Giang</v>
          </cell>
          <cell r="C46">
            <v>11505</v>
          </cell>
          <cell r="F46">
            <v>45</v>
          </cell>
          <cell r="G46">
            <v>0</v>
          </cell>
          <cell r="H46">
            <v>11460</v>
          </cell>
          <cell r="I46">
            <v>8267</v>
          </cell>
          <cell r="J46">
            <v>2802</v>
          </cell>
          <cell r="K46">
            <v>113</v>
          </cell>
          <cell r="L46">
            <v>5182</v>
          </cell>
          <cell r="M46">
            <v>116</v>
          </cell>
          <cell r="N46">
            <v>7</v>
          </cell>
          <cell r="O46">
            <v>0</v>
          </cell>
          <cell r="P46">
            <v>47</v>
          </cell>
          <cell r="Q46">
            <v>3193</v>
          </cell>
          <cell r="R46">
            <v>8545</v>
          </cell>
        </row>
        <row r="47">
          <cell r="B47" t="str">
            <v>Kon Tum</v>
          </cell>
          <cell r="C47">
            <v>1665</v>
          </cell>
          <cell r="F47">
            <v>16</v>
          </cell>
          <cell r="G47">
            <v>17</v>
          </cell>
          <cell r="H47">
            <v>1649</v>
          </cell>
          <cell r="I47">
            <v>1199</v>
          </cell>
          <cell r="J47">
            <v>570</v>
          </cell>
          <cell r="K47">
            <v>10</v>
          </cell>
          <cell r="L47">
            <v>579</v>
          </cell>
          <cell r="M47">
            <v>40</v>
          </cell>
          <cell r="N47">
            <v>0</v>
          </cell>
          <cell r="O47">
            <v>0</v>
          </cell>
          <cell r="P47">
            <v>0</v>
          </cell>
          <cell r="Q47">
            <v>450</v>
          </cell>
          <cell r="R47">
            <v>1069</v>
          </cell>
        </row>
        <row r="48">
          <cell r="B48" t="str">
            <v>Khánh Hòa</v>
          </cell>
          <cell r="C48">
            <v>7443</v>
          </cell>
          <cell r="F48">
            <v>14</v>
          </cell>
          <cell r="G48">
            <v>4</v>
          </cell>
          <cell r="H48">
            <v>7429</v>
          </cell>
          <cell r="I48">
            <v>5174</v>
          </cell>
          <cell r="J48">
            <v>1744</v>
          </cell>
          <cell r="K48">
            <v>32</v>
          </cell>
          <cell r="L48">
            <v>3329</v>
          </cell>
          <cell r="M48">
            <v>41</v>
          </cell>
          <cell r="N48">
            <v>6</v>
          </cell>
          <cell r="O48">
            <v>0</v>
          </cell>
          <cell r="P48">
            <v>22</v>
          </cell>
          <cell r="Q48">
            <v>2255</v>
          </cell>
          <cell r="R48">
            <v>5653</v>
          </cell>
        </row>
        <row r="49">
          <cell r="B49" t="str">
            <v>Lai Châu</v>
          </cell>
          <cell r="C49">
            <v>768</v>
          </cell>
          <cell r="F49">
            <v>8</v>
          </cell>
          <cell r="G49">
            <v>0</v>
          </cell>
          <cell r="H49">
            <v>760</v>
          </cell>
          <cell r="I49">
            <v>600</v>
          </cell>
          <cell r="J49">
            <v>423</v>
          </cell>
          <cell r="K49">
            <v>4</v>
          </cell>
          <cell r="L49">
            <v>171</v>
          </cell>
          <cell r="M49">
            <v>1</v>
          </cell>
          <cell r="N49">
            <v>0</v>
          </cell>
          <cell r="O49">
            <v>0</v>
          </cell>
          <cell r="P49">
            <v>1</v>
          </cell>
          <cell r="Q49">
            <v>160</v>
          </cell>
          <cell r="R49">
            <v>333</v>
          </cell>
        </row>
        <row r="50">
          <cell r="B50" t="str">
            <v>Lạng Sơn</v>
          </cell>
          <cell r="C50">
            <v>2769</v>
          </cell>
          <cell r="F50">
            <v>45</v>
          </cell>
          <cell r="G50">
            <v>0</v>
          </cell>
          <cell r="H50">
            <v>2724</v>
          </cell>
          <cell r="I50">
            <v>1757</v>
          </cell>
          <cell r="J50">
            <v>906</v>
          </cell>
          <cell r="K50">
            <v>13</v>
          </cell>
          <cell r="L50">
            <v>825</v>
          </cell>
          <cell r="M50">
            <v>2</v>
          </cell>
          <cell r="N50">
            <v>2</v>
          </cell>
          <cell r="O50">
            <v>0</v>
          </cell>
          <cell r="P50">
            <v>9</v>
          </cell>
          <cell r="Q50">
            <v>967</v>
          </cell>
          <cell r="R50">
            <v>1805</v>
          </cell>
        </row>
        <row r="51">
          <cell r="B51" t="str">
            <v>Lào Cai</v>
          </cell>
          <cell r="C51">
            <v>2239</v>
          </cell>
          <cell r="F51">
            <v>2</v>
          </cell>
          <cell r="G51">
            <v>5</v>
          </cell>
          <cell r="H51">
            <v>2237</v>
          </cell>
          <cell r="I51">
            <v>1379</v>
          </cell>
          <cell r="J51">
            <v>860</v>
          </cell>
          <cell r="K51">
            <v>32</v>
          </cell>
          <cell r="L51">
            <v>475</v>
          </cell>
          <cell r="M51">
            <v>8</v>
          </cell>
          <cell r="N51">
            <v>1</v>
          </cell>
          <cell r="O51">
            <v>0</v>
          </cell>
          <cell r="P51">
            <v>3</v>
          </cell>
          <cell r="Q51">
            <v>858</v>
          </cell>
          <cell r="R51">
            <v>1345</v>
          </cell>
        </row>
        <row r="52">
          <cell r="B52" t="str">
            <v>Lâm Đồng</v>
          </cell>
          <cell r="C52">
            <v>7756</v>
          </cell>
          <cell r="F52">
            <v>23</v>
          </cell>
          <cell r="G52">
            <v>0</v>
          </cell>
          <cell r="H52">
            <v>7733</v>
          </cell>
          <cell r="I52">
            <v>5303</v>
          </cell>
          <cell r="J52">
            <v>1519</v>
          </cell>
          <cell r="K52">
            <v>90</v>
          </cell>
          <cell r="L52">
            <v>3605</v>
          </cell>
          <cell r="M52">
            <v>46</v>
          </cell>
          <cell r="N52">
            <v>12</v>
          </cell>
          <cell r="O52">
            <v>3</v>
          </cell>
          <cell r="P52">
            <v>28</v>
          </cell>
          <cell r="Q52">
            <v>2430</v>
          </cell>
          <cell r="R52">
            <v>6124</v>
          </cell>
        </row>
        <row r="53">
          <cell r="B53" t="str">
            <v>Long An</v>
          </cell>
          <cell r="C53">
            <v>17986</v>
          </cell>
          <cell r="F53">
            <v>22</v>
          </cell>
          <cell r="G53">
            <v>8</v>
          </cell>
          <cell r="H53">
            <v>17964</v>
          </cell>
          <cell r="I53">
            <v>12643</v>
          </cell>
          <cell r="J53">
            <v>2426</v>
          </cell>
          <cell r="K53">
            <v>86</v>
          </cell>
          <cell r="L53">
            <v>9725</v>
          </cell>
          <cell r="M53">
            <v>366</v>
          </cell>
          <cell r="N53">
            <v>9</v>
          </cell>
          <cell r="O53">
            <v>0</v>
          </cell>
          <cell r="P53">
            <v>31</v>
          </cell>
          <cell r="Q53">
            <v>5321</v>
          </cell>
          <cell r="R53">
            <v>15452</v>
          </cell>
        </row>
        <row r="54">
          <cell r="B54" t="str">
            <v>Nam Định</v>
          </cell>
          <cell r="C54">
            <v>3628</v>
          </cell>
          <cell r="F54">
            <v>29</v>
          </cell>
          <cell r="G54">
            <v>0</v>
          </cell>
          <cell r="H54">
            <v>3599</v>
          </cell>
          <cell r="I54">
            <v>2057</v>
          </cell>
          <cell r="J54">
            <v>1121</v>
          </cell>
          <cell r="K54">
            <v>42</v>
          </cell>
          <cell r="L54">
            <v>842</v>
          </cell>
          <cell r="M54">
            <v>6</v>
          </cell>
          <cell r="N54">
            <v>8</v>
          </cell>
          <cell r="O54">
            <v>0</v>
          </cell>
          <cell r="P54">
            <v>38</v>
          </cell>
          <cell r="Q54">
            <v>1542</v>
          </cell>
          <cell r="R54">
            <v>2436</v>
          </cell>
        </row>
        <row r="55">
          <cell r="B55" t="str">
            <v>Ninh Bình</v>
          </cell>
          <cell r="C55">
            <v>3150</v>
          </cell>
          <cell r="F55">
            <v>19</v>
          </cell>
          <cell r="G55">
            <v>2</v>
          </cell>
          <cell r="H55">
            <v>3131</v>
          </cell>
          <cell r="I55">
            <v>2325</v>
          </cell>
          <cell r="J55">
            <v>817</v>
          </cell>
          <cell r="K55">
            <v>60</v>
          </cell>
          <cell r="L55">
            <v>1438</v>
          </cell>
          <cell r="M55">
            <v>5</v>
          </cell>
          <cell r="N55">
            <v>2</v>
          </cell>
          <cell r="O55">
            <v>0</v>
          </cell>
          <cell r="P55">
            <v>3</v>
          </cell>
          <cell r="Q55">
            <v>806</v>
          </cell>
          <cell r="R55">
            <v>2254</v>
          </cell>
        </row>
        <row r="56">
          <cell r="B56" t="str">
            <v>Ninh Thuận</v>
          </cell>
          <cell r="C56">
            <v>2498</v>
          </cell>
          <cell r="F56">
            <v>8</v>
          </cell>
          <cell r="G56">
            <v>0</v>
          </cell>
          <cell r="H56">
            <v>2490</v>
          </cell>
          <cell r="I56">
            <v>1883</v>
          </cell>
          <cell r="J56">
            <v>671</v>
          </cell>
          <cell r="K56">
            <v>4</v>
          </cell>
          <cell r="L56">
            <v>1157</v>
          </cell>
          <cell r="M56">
            <v>40</v>
          </cell>
          <cell r="N56">
            <v>4</v>
          </cell>
          <cell r="O56">
            <v>0</v>
          </cell>
          <cell r="P56">
            <v>7</v>
          </cell>
          <cell r="Q56">
            <v>607</v>
          </cell>
          <cell r="R56">
            <v>1815</v>
          </cell>
        </row>
        <row r="57">
          <cell r="B57" t="str">
            <v>Nghệ An</v>
          </cell>
          <cell r="C57">
            <v>7937</v>
          </cell>
          <cell r="F57">
            <v>24</v>
          </cell>
          <cell r="G57">
            <v>0</v>
          </cell>
          <cell r="H57">
            <v>7913</v>
          </cell>
          <cell r="I57">
            <v>5744</v>
          </cell>
          <cell r="J57">
            <v>2651</v>
          </cell>
          <cell r="K57">
            <v>28</v>
          </cell>
          <cell r="L57">
            <v>3006</v>
          </cell>
          <cell r="M57">
            <v>27</v>
          </cell>
          <cell r="N57">
            <v>4</v>
          </cell>
          <cell r="O57">
            <v>0</v>
          </cell>
          <cell r="P57">
            <v>28</v>
          </cell>
          <cell r="Q57">
            <v>2169</v>
          </cell>
          <cell r="R57">
            <v>5234</v>
          </cell>
        </row>
        <row r="58">
          <cell r="B58" t="str">
            <v>Phú Thọ</v>
          </cell>
          <cell r="C58">
            <v>5647</v>
          </cell>
          <cell r="F58">
            <v>42</v>
          </cell>
          <cell r="G58">
            <v>0</v>
          </cell>
          <cell r="H58">
            <v>5605</v>
          </cell>
          <cell r="I58">
            <v>4058</v>
          </cell>
          <cell r="J58">
            <v>2080</v>
          </cell>
          <cell r="K58">
            <v>146</v>
          </cell>
          <cell r="L58">
            <v>1767</v>
          </cell>
          <cell r="M58">
            <v>48</v>
          </cell>
          <cell r="N58">
            <v>12</v>
          </cell>
          <cell r="O58">
            <v>0</v>
          </cell>
          <cell r="P58">
            <v>5</v>
          </cell>
          <cell r="Q58">
            <v>1547</v>
          </cell>
          <cell r="R58">
            <v>3379</v>
          </cell>
        </row>
        <row r="59">
          <cell r="B59" t="str">
            <v>Phú Yên</v>
          </cell>
          <cell r="C59">
            <v>3953</v>
          </cell>
          <cell r="F59">
            <v>23</v>
          </cell>
          <cell r="G59">
            <v>0</v>
          </cell>
          <cell r="H59">
            <v>3930</v>
          </cell>
          <cell r="I59">
            <v>2669</v>
          </cell>
          <cell r="J59">
            <v>804</v>
          </cell>
          <cell r="K59">
            <v>36</v>
          </cell>
          <cell r="L59">
            <v>1739</v>
          </cell>
          <cell r="M59">
            <v>41</v>
          </cell>
          <cell r="N59">
            <v>2</v>
          </cell>
          <cell r="O59">
            <v>0</v>
          </cell>
          <cell r="P59">
            <v>47</v>
          </cell>
          <cell r="Q59">
            <v>1261</v>
          </cell>
          <cell r="R59">
            <v>3090</v>
          </cell>
        </row>
        <row r="60">
          <cell r="B60" t="str">
            <v>Quảng Bình</v>
          </cell>
          <cell r="C60">
            <v>1736</v>
          </cell>
          <cell r="F60">
            <v>6</v>
          </cell>
          <cell r="G60">
            <v>0</v>
          </cell>
          <cell r="H60">
            <v>1730</v>
          </cell>
          <cell r="I60">
            <v>1273</v>
          </cell>
          <cell r="J60">
            <v>707</v>
          </cell>
          <cell r="K60">
            <v>16</v>
          </cell>
          <cell r="L60">
            <v>526</v>
          </cell>
          <cell r="M60">
            <v>6</v>
          </cell>
          <cell r="N60">
            <v>0</v>
          </cell>
          <cell r="O60">
            <v>0</v>
          </cell>
          <cell r="P60">
            <v>18</v>
          </cell>
          <cell r="Q60">
            <v>457</v>
          </cell>
          <cell r="R60">
            <v>1007</v>
          </cell>
        </row>
        <row r="61">
          <cell r="B61" t="str">
            <v>Quảng Nam</v>
          </cell>
          <cell r="C61">
            <v>4636</v>
          </cell>
          <cell r="F61">
            <v>20</v>
          </cell>
          <cell r="G61">
            <v>4</v>
          </cell>
          <cell r="H61">
            <v>4616</v>
          </cell>
          <cell r="I61">
            <v>3328</v>
          </cell>
          <cell r="J61">
            <v>1623</v>
          </cell>
          <cell r="K61">
            <v>18</v>
          </cell>
          <cell r="L61">
            <v>1605</v>
          </cell>
          <cell r="M61">
            <v>15</v>
          </cell>
          <cell r="N61">
            <v>5</v>
          </cell>
          <cell r="O61">
            <v>0</v>
          </cell>
          <cell r="P61">
            <v>62</v>
          </cell>
          <cell r="Q61">
            <v>1288</v>
          </cell>
          <cell r="R61">
            <v>2975</v>
          </cell>
        </row>
        <row r="62">
          <cell r="B62" t="str">
            <v>Quảng Ninh</v>
          </cell>
          <cell r="C62">
            <v>4898</v>
          </cell>
          <cell r="F62">
            <v>18</v>
          </cell>
          <cell r="G62">
            <v>0</v>
          </cell>
          <cell r="H62">
            <v>4880</v>
          </cell>
          <cell r="I62">
            <v>3438</v>
          </cell>
          <cell r="J62">
            <v>1266</v>
          </cell>
          <cell r="K62">
            <v>38</v>
          </cell>
          <cell r="L62">
            <v>2108</v>
          </cell>
          <cell r="M62">
            <v>13</v>
          </cell>
          <cell r="N62">
            <v>12</v>
          </cell>
          <cell r="O62">
            <v>0</v>
          </cell>
          <cell r="P62">
            <v>1</v>
          </cell>
          <cell r="Q62">
            <v>1442</v>
          </cell>
          <cell r="R62">
            <v>3576</v>
          </cell>
        </row>
        <row r="63">
          <cell r="B63" t="str">
            <v>Quảng Ngãi</v>
          </cell>
          <cell r="C63">
            <v>4531</v>
          </cell>
          <cell r="F63">
            <v>17</v>
          </cell>
          <cell r="G63">
            <v>0</v>
          </cell>
          <cell r="H63">
            <v>4514</v>
          </cell>
          <cell r="I63">
            <v>3360</v>
          </cell>
          <cell r="J63">
            <v>1068</v>
          </cell>
          <cell r="K63">
            <v>8</v>
          </cell>
          <cell r="L63">
            <v>2257</v>
          </cell>
          <cell r="M63">
            <v>11</v>
          </cell>
          <cell r="N63">
            <v>8</v>
          </cell>
          <cell r="O63">
            <v>0</v>
          </cell>
          <cell r="P63">
            <v>8</v>
          </cell>
          <cell r="Q63">
            <v>1154</v>
          </cell>
          <cell r="R63">
            <v>3438</v>
          </cell>
        </row>
        <row r="64">
          <cell r="B64" t="str">
            <v>Quảng Trị</v>
          </cell>
          <cell r="C64">
            <v>1516</v>
          </cell>
          <cell r="F64">
            <v>9</v>
          </cell>
          <cell r="G64">
            <v>0</v>
          </cell>
          <cell r="H64">
            <v>1507</v>
          </cell>
          <cell r="I64">
            <v>1185</v>
          </cell>
          <cell r="J64">
            <v>572</v>
          </cell>
          <cell r="K64">
            <v>5</v>
          </cell>
          <cell r="L64">
            <v>595</v>
          </cell>
          <cell r="M64">
            <v>10</v>
          </cell>
          <cell r="N64">
            <v>0</v>
          </cell>
          <cell r="O64">
            <v>0</v>
          </cell>
          <cell r="P64">
            <v>3</v>
          </cell>
          <cell r="Q64">
            <v>322</v>
          </cell>
          <cell r="R64">
            <v>930</v>
          </cell>
        </row>
        <row r="65">
          <cell r="B65" t="str">
            <v>Sóc Trăng</v>
          </cell>
          <cell r="C65">
            <v>7018</v>
          </cell>
          <cell r="F65">
            <v>32</v>
          </cell>
          <cell r="G65">
            <v>0</v>
          </cell>
          <cell r="H65">
            <v>6986</v>
          </cell>
          <cell r="I65">
            <v>5411</v>
          </cell>
          <cell r="J65">
            <v>1361</v>
          </cell>
          <cell r="K65">
            <v>37</v>
          </cell>
          <cell r="L65">
            <v>3880</v>
          </cell>
          <cell r="M65">
            <v>90</v>
          </cell>
          <cell r="N65">
            <v>17</v>
          </cell>
          <cell r="O65">
            <v>0</v>
          </cell>
          <cell r="P65">
            <v>26</v>
          </cell>
          <cell r="Q65">
            <v>1575</v>
          </cell>
          <cell r="R65">
            <v>5588</v>
          </cell>
        </row>
        <row r="66">
          <cell r="B66" t="str">
            <v>Sơn La</v>
          </cell>
          <cell r="C66">
            <v>3039</v>
          </cell>
          <cell r="F66">
            <v>7</v>
          </cell>
          <cell r="G66">
            <v>0</v>
          </cell>
          <cell r="H66">
            <v>3032</v>
          </cell>
          <cell r="I66">
            <v>2277</v>
          </cell>
          <cell r="J66">
            <v>1252</v>
          </cell>
          <cell r="K66">
            <v>30</v>
          </cell>
          <cell r="L66">
            <v>968</v>
          </cell>
          <cell r="M66">
            <v>2</v>
          </cell>
          <cell r="N66">
            <v>1</v>
          </cell>
          <cell r="O66">
            <v>0</v>
          </cell>
          <cell r="P66">
            <v>24</v>
          </cell>
          <cell r="Q66">
            <v>755</v>
          </cell>
          <cell r="R66">
            <v>1750</v>
          </cell>
        </row>
        <row r="67">
          <cell r="B67" t="str">
            <v>Tây Ninh</v>
          </cell>
          <cell r="C67">
            <v>19064</v>
          </cell>
          <cell r="F67">
            <v>131</v>
          </cell>
          <cell r="G67">
            <v>3</v>
          </cell>
          <cell r="H67">
            <v>18933</v>
          </cell>
          <cell r="I67">
            <v>12785</v>
          </cell>
          <cell r="J67">
            <v>2514</v>
          </cell>
          <cell r="K67">
            <v>139</v>
          </cell>
          <cell r="L67">
            <v>9908</v>
          </cell>
          <cell r="M67">
            <v>139</v>
          </cell>
          <cell r="N67">
            <v>36</v>
          </cell>
          <cell r="O67">
            <v>0</v>
          </cell>
          <cell r="P67">
            <v>49</v>
          </cell>
          <cell r="Q67">
            <v>6148</v>
          </cell>
          <cell r="R67">
            <v>16280</v>
          </cell>
        </row>
        <row r="68">
          <cell r="B68" t="str">
            <v>Tiền Giang</v>
          </cell>
          <cell r="C68">
            <v>14777</v>
          </cell>
          <cell r="F68">
            <v>47</v>
          </cell>
          <cell r="G68">
            <v>0</v>
          </cell>
          <cell r="H68">
            <v>14730</v>
          </cell>
          <cell r="I68">
            <v>9617</v>
          </cell>
          <cell r="J68">
            <v>2140</v>
          </cell>
          <cell r="K68">
            <v>67</v>
          </cell>
          <cell r="L68">
            <v>7036</v>
          </cell>
          <cell r="M68">
            <v>269</v>
          </cell>
          <cell r="N68">
            <v>30</v>
          </cell>
          <cell r="O68">
            <v>0</v>
          </cell>
          <cell r="P68">
            <v>75</v>
          </cell>
          <cell r="Q68">
            <v>5113</v>
          </cell>
          <cell r="R68">
            <v>12523</v>
          </cell>
        </row>
        <row r="69">
          <cell r="B69" t="str">
            <v>TT Huế</v>
          </cell>
          <cell r="C69">
            <v>3190</v>
          </cell>
          <cell r="F69">
            <v>19</v>
          </cell>
          <cell r="G69">
            <v>0</v>
          </cell>
          <cell r="H69">
            <v>3171</v>
          </cell>
          <cell r="I69">
            <v>2491</v>
          </cell>
          <cell r="J69">
            <v>821</v>
          </cell>
          <cell r="K69">
            <v>15</v>
          </cell>
          <cell r="L69">
            <v>1554</v>
          </cell>
          <cell r="M69">
            <v>85</v>
          </cell>
          <cell r="N69">
            <v>3</v>
          </cell>
          <cell r="O69">
            <v>0</v>
          </cell>
          <cell r="P69">
            <v>13</v>
          </cell>
          <cell r="Q69">
            <v>680</v>
          </cell>
          <cell r="R69">
            <v>2335</v>
          </cell>
        </row>
        <row r="70">
          <cell r="B70" t="str">
            <v>Tuyên Quang</v>
          </cell>
          <cell r="C70">
            <v>2744</v>
          </cell>
          <cell r="F70">
            <v>16</v>
          </cell>
          <cell r="G70">
            <v>0</v>
          </cell>
          <cell r="H70">
            <v>2728</v>
          </cell>
          <cell r="I70">
            <v>1654</v>
          </cell>
          <cell r="J70">
            <v>1020</v>
          </cell>
          <cell r="K70">
            <v>13</v>
          </cell>
          <cell r="L70">
            <v>563</v>
          </cell>
          <cell r="M70">
            <v>46</v>
          </cell>
          <cell r="N70">
            <v>3</v>
          </cell>
          <cell r="O70">
            <v>0</v>
          </cell>
          <cell r="P70">
            <v>9</v>
          </cell>
          <cell r="Q70">
            <v>1074</v>
          </cell>
          <cell r="R70">
            <v>1695</v>
          </cell>
        </row>
        <row r="71">
          <cell r="B71" t="str">
            <v>Thái Bình</v>
          </cell>
          <cell r="C71">
            <v>4045</v>
          </cell>
          <cell r="F71">
            <v>19</v>
          </cell>
          <cell r="G71">
            <v>0</v>
          </cell>
          <cell r="H71">
            <v>4026</v>
          </cell>
          <cell r="I71">
            <v>2228</v>
          </cell>
          <cell r="J71">
            <v>1014</v>
          </cell>
          <cell r="K71">
            <v>40</v>
          </cell>
          <cell r="L71">
            <v>1128</v>
          </cell>
          <cell r="M71">
            <v>4</v>
          </cell>
          <cell r="N71">
            <v>10</v>
          </cell>
          <cell r="O71">
            <v>0</v>
          </cell>
          <cell r="P71">
            <v>32</v>
          </cell>
          <cell r="Q71">
            <v>1798</v>
          </cell>
          <cell r="R71">
            <v>2972</v>
          </cell>
        </row>
        <row r="72">
          <cell r="B72" t="str">
            <v>Thái Nguyên</v>
          </cell>
          <cell r="C72">
            <v>6221</v>
          </cell>
          <cell r="F72">
            <v>28</v>
          </cell>
          <cell r="G72">
            <v>0</v>
          </cell>
          <cell r="H72">
            <v>6193</v>
          </cell>
          <cell r="I72">
            <v>3332</v>
          </cell>
          <cell r="J72">
            <v>1514</v>
          </cell>
          <cell r="K72">
            <v>40</v>
          </cell>
          <cell r="L72">
            <v>1712</v>
          </cell>
          <cell r="M72">
            <v>38</v>
          </cell>
          <cell r="N72">
            <v>7</v>
          </cell>
          <cell r="O72">
            <v>1</v>
          </cell>
          <cell r="P72">
            <v>20</v>
          </cell>
          <cell r="Q72">
            <v>2861</v>
          </cell>
          <cell r="R72">
            <v>4639</v>
          </cell>
        </row>
        <row r="73">
          <cell r="B73" t="str">
            <v>Thanh Hóa</v>
          </cell>
          <cell r="C73">
            <v>8362</v>
          </cell>
          <cell r="F73">
            <v>60</v>
          </cell>
          <cell r="G73">
            <v>0</v>
          </cell>
          <cell r="H73">
            <v>8302</v>
          </cell>
          <cell r="I73">
            <v>5487</v>
          </cell>
          <cell r="J73">
            <v>2261</v>
          </cell>
          <cell r="K73">
            <v>24</v>
          </cell>
          <cell r="L73">
            <v>3033</v>
          </cell>
          <cell r="M73">
            <v>126</v>
          </cell>
          <cell r="N73">
            <v>11</v>
          </cell>
          <cell r="O73">
            <v>0</v>
          </cell>
          <cell r="P73">
            <v>32</v>
          </cell>
          <cell r="Q73">
            <v>2815</v>
          </cell>
          <cell r="R73">
            <v>6017</v>
          </cell>
        </row>
        <row r="74">
          <cell r="B74" t="str">
            <v>Trà Vinh</v>
          </cell>
          <cell r="C74">
            <v>9239</v>
          </cell>
          <cell r="F74">
            <v>22</v>
          </cell>
          <cell r="G74">
            <v>2</v>
          </cell>
          <cell r="H74">
            <v>9217</v>
          </cell>
          <cell r="I74">
            <v>6759</v>
          </cell>
          <cell r="J74">
            <v>1806</v>
          </cell>
          <cell r="K74">
            <v>60</v>
          </cell>
          <cell r="L74">
            <v>4675</v>
          </cell>
          <cell r="M74">
            <v>79</v>
          </cell>
          <cell r="N74">
            <v>5</v>
          </cell>
          <cell r="O74">
            <v>0</v>
          </cell>
          <cell r="P74">
            <v>134</v>
          </cell>
          <cell r="Q74">
            <v>2458</v>
          </cell>
          <cell r="R74">
            <v>7351</v>
          </cell>
        </row>
        <row r="75">
          <cell r="B75" t="str">
            <v>Vĩnh Long</v>
          </cell>
          <cell r="C75">
            <v>8358</v>
          </cell>
          <cell r="F75">
            <v>37</v>
          </cell>
          <cell r="G75">
            <v>0</v>
          </cell>
          <cell r="H75">
            <v>8321</v>
          </cell>
          <cell r="I75">
            <v>5958</v>
          </cell>
          <cell r="J75">
            <v>1384</v>
          </cell>
          <cell r="K75">
            <v>27</v>
          </cell>
          <cell r="L75">
            <v>4270</v>
          </cell>
          <cell r="M75">
            <v>231</v>
          </cell>
          <cell r="N75">
            <v>13</v>
          </cell>
          <cell r="O75">
            <v>0</v>
          </cell>
          <cell r="P75">
            <v>33</v>
          </cell>
          <cell r="Q75">
            <v>2363</v>
          </cell>
          <cell r="R75">
            <v>6910</v>
          </cell>
        </row>
        <row r="76">
          <cell r="B76" t="str">
            <v>Vĩnh Phúc</v>
          </cell>
          <cell r="C76">
            <v>4006</v>
          </cell>
          <cell r="F76">
            <v>40</v>
          </cell>
          <cell r="G76">
            <v>4</v>
          </cell>
          <cell r="H76">
            <v>3966</v>
          </cell>
          <cell r="I76">
            <v>2754</v>
          </cell>
          <cell r="J76">
            <v>1666</v>
          </cell>
          <cell r="K76">
            <v>26</v>
          </cell>
          <cell r="L76">
            <v>997</v>
          </cell>
          <cell r="M76">
            <v>33</v>
          </cell>
          <cell r="N76">
            <v>7</v>
          </cell>
          <cell r="O76">
            <v>0</v>
          </cell>
          <cell r="P76">
            <v>25</v>
          </cell>
          <cell r="Q76">
            <v>1212</v>
          </cell>
          <cell r="R76">
            <v>2274</v>
          </cell>
        </row>
        <row r="77">
          <cell r="B77" t="str">
            <v>Yên Bái</v>
          </cell>
          <cell r="C77">
            <v>2683</v>
          </cell>
          <cell r="F77">
            <v>18</v>
          </cell>
          <cell r="G77">
            <v>0</v>
          </cell>
          <cell r="H77">
            <v>2665</v>
          </cell>
          <cell r="I77">
            <v>1687</v>
          </cell>
          <cell r="J77">
            <v>1081</v>
          </cell>
          <cell r="K77">
            <v>16</v>
          </cell>
          <cell r="L77">
            <v>578</v>
          </cell>
          <cell r="M77">
            <v>11</v>
          </cell>
          <cell r="N77">
            <v>1</v>
          </cell>
          <cell r="O77">
            <v>0</v>
          </cell>
          <cell r="P77">
            <v>0</v>
          </cell>
          <cell r="Q77">
            <v>978</v>
          </cell>
          <cell r="R77">
            <v>1568</v>
          </cell>
        </row>
      </sheetData>
      <sheetData sheetId="3">
        <row r="11">
          <cell r="C11">
            <v>310524</v>
          </cell>
          <cell r="D11">
            <v>94934</v>
          </cell>
          <cell r="E11">
            <v>122760</v>
          </cell>
          <cell r="F11">
            <v>26036</v>
          </cell>
          <cell r="G11">
            <v>96724</v>
          </cell>
          <cell r="H11">
            <v>710</v>
          </cell>
          <cell r="I11">
            <v>68571</v>
          </cell>
          <cell r="J11">
            <v>18699</v>
          </cell>
          <cell r="K11">
            <v>1554</v>
          </cell>
          <cell r="L11">
            <v>43</v>
          </cell>
          <cell r="M11">
            <v>4</v>
          </cell>
          <cell r="N11">
            <v>3249</v>
          </cell>
          <cell r="Q11">
            <v>147302</v>
          </cell>
          <cell r="R11">
            <v>97675</v>
          </cell>
          <cell r="S11">
            <v>13055</v>
          </cell>
          <cell r="T11">
            <v>23</v>
          </cell>
          <cell r="U11">
            <v>13032</v>
          </cell>
          <cell r="V11">
            <v>28</v>
          </cell>
          <cell r="W11">
            <v>19821</v>
          </cell>
          <cell r="X11">
            <v>14818</v>
          </cell>
          <cell r="Y11">
            <v>1778</v>
          </cell>
          <cell r="Z11">
            <v>9</v>
          </cell>
          <cell r="AA11">
            <v>114</v>
          </cell>
          <cell r="AB11">
            <v>0</v>
          </cell>
          <cell r="AC11">
            <v>4</v>
          </cell>
        </row>
        <row r="12">
          <cell r="C12">
            <v>172555</v>
          </cell>
          <cell r="D12">
            <v>61425</v>
          </cell>
          <cell r="E12">
            <v>86735</v>
          </cell>
          <cell r="F12">
            <v>19620</v>
          </cell>
          <cell r="G12">
            <v>67115</v>
          </cell>
          <cell r="H12">
            <v>99</v>
          </cell>
          <cell r="I12">
            <v>8838</v>
          </cell>
          <cell r="J12">
            <v>14165</v>
          </cell>
          <cell r="K12">
            <v>966</v>
          </cell>
          <cell r="L12">
            <v>32</v>
          </cell>
          <cell r="M12">
            <v>1</v>
          </cell>
          <cell r="N12">
            <v>294</v>
          </cell>
          <cell r="Q12">
            <v>117859</v>
          </cell>
          <cell r="R12">
            <v>82219</v>
          </cell>
          <cell r="S12">
            <v>9064</v>
          </cell>
          <cell r="T12">
            <v>18</v>
          </cell>
          <cell r="U12">
            <v>9046</v>
          </cell>
          <cell r="V12">
            <v>14</v>
          </cell>
          <cell r="W12">
            <v>12684</v>
          </cell>
          <cell r="X12">
            <v>12392</v>
          </cell>
          <cell r="Y12">
            <v>1405</v>
          </cell>
          <cell r="Z12">
            <v>9</v>
          </cell>
          <cell r="AA12">
            <v>69</v>
          </cell>
          <cell r="AB12">
            <v>0</v>
          </cell>
          <cell r="AC12">
            <v>3</v>
          </cell>
        </row>
        <row r="13">
          <cell r="C13">
            <v>137969</v>
          </cell>
          <cell r="D13">
            <v>33509</v>
          </cell>
          <cell r="E13">
            <v>36025</v>
          </cell>
          <cell r="F13">
            <v>6416</v>
          </cell>
          <cell r="G13">
            <v>29609</v>
          </cell>
          <cell r="H13">
            <v>611</v>
          </cell>
          <cell r="I13">
            <v>59733</v>
          </cell>
          <cell r="J13">
            <v>4534</v>
          </cell>
          <cell r="K13">
            <v>588</v>
          </cell>
          <cell r="L13">
            <v>11</v>
          </cell>
          <cell r="M13">
            <v>3</v>
          </cell>
          <cell r="N13">
            <v>2955</v>
          </cell>
          <cell r="Q13">
            <v>29443</v>
          </cell>
          <cell r="R13">
            <v>15456</v>
          </cell>
          <cell r="S13">
            <v>3991</v>
          </cell>
          <cell r="T13">
            <v>5</v>
          </cell>
          <cell r="U13">
            <v>3986</v>
          </cell>
          <cell r="V13">
            <v>14</v>
          </cell>
          <cell r="W13">
            <v>7137</v>
          </cell>
          <cell r="X13">
            <v>2426</v>
          </cell>
          <cell r="Y13">
            <v>373</v>
          </cell>
          <cell r="Z13">
            <v>0</v>
          </cell>
          <cell r="AA13">
            <v>45</v>
          </cell>
          <cell r="AB13">
            <v>0</v>
          </cell>
          <cell r="AC13">
            <v>1</v>
          </cell>
        </row>
        <row r="14">
          <cell r="C14">
            <v>1647</v>
          </cell>
          <cell r="D14">
            <v>233</v>
          </cell>
          <cell r="E14">
            <v>1197</v>
          </cell>
          <cell r="F14">
            <v>131</v>
          </cell>
          <cell r="G14">
            <v>1066</v>
          </cell>
          <cell r="H14">
            <v>1</v>
          </cell>
          <cell r="I14">
            <v>93</v>
          </cell>
          <cell r="J14">
            <v>118</v>
          </cell>
          <cell r="K14">
            <v>2</v>
          </cell>
          <cell r="L14">
            <v>1</v>
          </cell>
          <cell r="M14">
            <v>0</v>
          </cell>
          <cell r="N14">
            <v>2</v>
          </cell>
          <cell r="Q14">
            <v>819</v>
          </cell>
          <cell r="R14">
            <v>308</v>
          </cell>
          <cell r="S14">
            <v>244</v>
          </cell>
          <cell r="T14">
            <v>0</v>
          </cell>
          <cell r="U14">
            <v>244</v>
          </cell>
          <cell r="V14">
            <v>0</v>
          </cell>
          <cell r="W14">
            <v>154</v>
          </cell>
          <cell r="X14">
            <v>110</v>
          </cell>
          <cell r="Y14">
            <v>3</v>
          </cell>
          <cell r="Z14">
            <v>0</v>
          </cell>
          <cell r="AA14">
            <v>0</v>
          </cell>
          <cell r="AB14">
            <v>0</v>
          </cell>
          <cell r="AC14">
            <v>0</v>
          </cell>
        </row>
        <row r="15">
          <cell r="C15">
            <v>76</v>
          </cell>
          <cell r="D15">
            <v>47</v>
          </cell>
          <cell r="E15">
            <v>3</v>
          </cell>
          <cell r="F15">
            <v>0</v>
          </cell>
          <cell r="G15">
            <v>3</v>
          </cell>
          <cell r="H15">
            <v>0</v>
          </cell>
          <cell r="I15">
            <v>2</v>
          </cell>
          <cell r="J15">
            <v>24</v>
          </cell>
          <cell r="K15">
            <v>0</v>
          </cell>
          <cell r="L15">
            <v>0</v>
          </cell>
          <cell r="M15">
            <v>0</v>
          </cell>
          <cell r="N15">
            <v>0</v>
          </cell>
          <cell r="Q15">
            <v>125</v>
          </cell>
          <cell r="R15">
            <v>74</v>
          </cell>
          <cell r="S15">
            <v>1</v>
          </cell>
          <cell r="T15">
            <v>0</v>
          </cell>
          <cell r="U15">
            <v>1</v>
          </cell>
          <cell r="V15">
            <v>0</v>
          </cell>
          <cell r="W15">
            <v>1</v>
          </cell>
          <cell r="X15">
            <v>48</v>
          </cell>
          <cell r="Y15">
            <v>1</v>
          </cell>
          <cell r="Z15">
            <v>0</v>
          </cell>
          <cell r="AA15">
            <v>0</v>
          </cell>
          <cell r="AB15">
            <v>0</v>
          </cell>
          <cell r="AC15">
            <v>0</v>
          </cell>
        </row>
        <row r="16">
          <cell r="C16">
            <v>308877</v>
          </cell>
          <cell r="D16">
            <v>94701</v>
          </cell>
          <cell r="E16">
            <v>121563</v>
          </cell>
          <cell r="F16">
            <v>25905</v>
          </cell>
          <cell r="G16">
            <v>95658</v>
          </cell>
          <cell r="H16">
            <v>709</v>
          </cell>
          <cell r="I16">
            <v>68478</v>
          </cell>
          <cell r="J16">
            <v>18581</v>
          </cell>
          <cell r="K16">
            <v>1552</v>
          </cell>
          <cell r="L16">
            <v>42</v>
          </cell>
          <cell r="M16">
            <v>4</v>
          </cell>
          <cell r="N16">
            <v>3247</v>
          </cell>
          <cell r="Q16">
            <v>146483</v>
          </cell>
          <cell r="R16">
            <v>97367</v>
          </cell>
          <cell r="S16">
            <v>12811</v>
          </cell>
          <cell r="T16">
            <v>23</v>
          </cell>
          <cell r="U16">
            <v>12788</v>
          </cell>
          <cell r="V16">
            <v>28</v>
          </cell>
          <cell r="W16">
            <v>19667</v>
          </cell>
          <cell r="X16">
            <v>14708</v>
          </cell>
          <cell r="Y16">
            <v>1775</v>
          </cell>
          <cell r="Z16">
            <v>9</v>
          </cell>
          <cell r="AA16">
            <v>114</v>
          </cell>
          <cell r="AB16">
            <v>0</v>
          </cell>
          <cell r="AC16">
            <v>4</v>
          </cell>
        </row>
        <row r="17">
          <cell r="C17">
            <v>202447</v>
          </cell>
          <cell r="D17">
            <v>64008</v>
          </cell>
          <cell r="E17">
            <v>57070</v>
          </cell>
          <cell r="F17">
            <v>10001</v>
          </cell>
          <cell r="G17">
            <v>47069</v>
          </cell>
          <cell r="H17">
            <v>684</v>
          </cell>
          <cell r="I17">
            <v>64802</v>
          </cell>
          <cell r="J17">
            <v>11615</v>
          </cell>
          <cell r="K17">
            <v>1000</v>
          </cell>
          <cell r="L17">
            <v>27</v>
          </cell>
          <cell r="M17">
            <v>4</v>
          </cell>
          <cell r="N17">
            <v>3237</v>
          </cell>
          <cell r="Q17">
            <v>112883</v>
          </cell>
          <cell r="R17">
            <v>75245</v>
          </cell>
          <cell r="S17">
            <v>8112</v>
          </cell>
          <cell r="T17">
            <v>18</v>
          </cell>
          <cell r="U17">
            <v>8094</v>
          </cell>
          <cell r="V17">
            <v>28</v>
          </cell>
          <cell r="W17">
            <v>16357</v>
          </cell>
          <cell r="X17">
            <v>11794</v>
          </cell>
          <cell r="Y17">
            <v>1256</v>
          </cell>
          <cell r="Z17">
            <v>8</v>
          </cell>
          <cell r="AA17">
            <v>80</v>
          </cell>
          <cell r="AB17">
            <v>0</v>
          </cell>
          <cell r="AC17">
            <v>3</v>
          </cell>
        </row>
        <row r="18">
          <cell r="C18">
            <v>99863</v>
          </cell>
          <cell r="D18">
            <v>24254</v>
          </cell>
          <cell r="E18">
            <v>21339</v>
          </cell>
          <cell r="F18">
            <v>3969</v>
          </cell>
          <cell r="G18">
            <v>17370</v>
          </cell>
          <cell r="H18">
            <v>492</v>
          </cell>
          <cell r="I18">
            <v>48265</v>
          </cell>
          <cell r="J18">
            <v>2834</v>
          </cell>
          <cell r="K18">
            <v>348</v>
          </cell>
          <cell r="L18">
            <v>7</v>
          </cell>
          <cell r="M18">
            <v>1</v>
          </cell>
          <cell r="N18">
            <v>2323</v>
          </cell>
          <cell r="Q18">
            <v>8056</v>
          </cell>
          <cell r="R18">
            <v>4104</v>
          </cell>
          <cell r="S18">
            <v>1395</v>
          </cell>
          <cell r="T18">
            <v>3</v>
          </cell>
          <cell r="U18">
            <v>1392</v>
          </cell>
          <cell r="V18">
            <v>3</v>
          </cell>
          <cell r="W18">
            <v>2004</v>
          </cell>
          <cell r="X18">
            <v>427</v>
          </cell>
          <cell r="Y18">
            <v>121</v>
          </cell>
          <cell r="Z18">
            <v>0</v>
          </cell>
          <cell r="AA18">
            <v>1</v>
          </cell>
          <cell r="AB18">
            <v>0</v>
          </cell>
          <cell r="AC18">
            <v>1</v>
          </cell>
        </row>
        <row r="19">
          <cell r="C19">
            <v>1117</v>
          </cell>
          <cell r="D19">
            <v>334</v>
          </cell>
          <cell r="E19">
            <v>680</v>
          </cell>
          <cell r="F19">
            <v>125</v>
          </cell>
          <cell r="G19">
            <v>555</v>
          </cell>
          <cell r="H19">
            <v>2</v>
          </cell>
          <cell r="I19">
            <v>64</v>
          </cell>
          <cell r="J19">
            <v>36</v>
          </cell>
          <cell r="K19">
            <v>1</v>
          </cell>
          <cell r="L19">
            <v>0</v>
          </cell>
          <cell r="M19">
            <v>0</v>
          </cell>
          <cell r="N19">
            <v>0</v>
          </cell>
          <cell r="Q19">
            <v>1759</v>
          </cell>
          <cell r="R19">
            <v>1166</v>
          </cell>
          <cell r="S19">
            <v>108</v>
          </cell>
          <cell r="T19">
            <v>0</v>
          </cell>
          <cell r="U19">
            <v>108</v>
          </cell>
          <cell r="V19">
            <v>0</v>
          </cell>
          <cell r="W19">
            <v>294</v>
          </cell>
          <cell r="X19">
            <v>173</v>
          </cell>
          <cell r="Y19">
            <v>16</v>
          </cell>
          <cell r="Z19">
            <v>0</v>
          </cell>
          <cell r="AA19">
            <v>2</v>
          </cell>
          <cell r="AB19">
            <v>0</v>
          </cell>
          <cell r="AC19">
            <v>0</v>
          </cell>
        </row>
        <row r="20">
          <cell r="C20">
            <v>98161</v>
          </cell>
          <cell r="D20">
            <v>37552</v>
          </cell>
          <cell r="E20">
            <v>34124</v>
          </cell>
          <cell r="F20">
            <v>5661</v>
          </cell>
          <cell r="G20">
            <v>28463</v>
          </cell>
          <cell r="H20">
            <v>183</v>
          </cell>
          <cell r="I20">
            <v>16293</v>
          </cell>
          <cell r="J20">
            <v>8432</v>
          </cell>
          <cell r="K20">
            <v>644</v>
          </cell>
          <cell r="L20">
            <v>20</v>
          </cell>
          <cell r="M20">
            <v>3</v>
          </cell>
          <cell r="N20">
            <v>910</v>
          </cell>
          <cell r="Q20">
            <v>97943</v>
          </cell>
          <cell r="R20">
            <v>65804</v>
          </cell>
          <cell r="S20">
            <v>6446</v>
          </cell>
          <cell r="T20">
            <v>14</v>
          </cell>
          <cell r="U20">
            <v>6432</v>
          </cell>
          <cell r="V20">
            <v>23</v>
          </cell>
          <cell r="W20">
            <v>13807</v>
          </cell>
          <cell r="X20">
            <v>10669</v>
          </cell>
          <cell r="Y20">
            <v>1114</v>
          </cell>
          <cell r="Z20">
            <v>3</v>
          </cell>
          <cell r="AA20">
            <v>75</v>
          </cell>
          <cell r="AB20">
            <v>0</v>
          </cell>
          <cell r="AC20">
            <v>2</v>
          </cell>
        </row>
        <row r="21">
          <cell r="C21">
            <v>1950</v>
          </cell>
          <cell r="D21">
            <v>1243</v>
          </cell>
          <cell r="E21">
            <v>511</v>
          </cell>
          <cell r="F21">
            <v>165</v>
          </cell>
          <cell r="G21">
            <v>346</v>
          </cell>
          <cell r="H21">
            <v>0</v>
          </cell>
          <cell r="I21">
            <v>49</v>
          </cell>
          <cell r="J21">
            <v>141</v>
          </cell>
          <cell r="K21">
            <v>6</v>
          </cell>
          <cell r="L21">
            <v>0</v>
          </cell>
          <cell r="M21">
            <v>0</v>
          </cell>
          <cell r="N21">
            <v>0</v>
          </cell>
          <cell r="Q21">
            <v>3297</v>
          </cell>
          <cell r="R21">
            <v>2807</v>
          </cell>
          <cell r="S21">
            <v>92</v>
          </cell>
          <cell r="T21">
            <v>0</v>
          </cell>
          <cell r="U21">
            <v>92</v>
          </cell>
          <cell r="V21">
            <v>0</v>
          </cell>
          <cell r="W21">
            <v>147</v>
          </cell>
          <cell r="X21">
            <v>248</v>
          </cell>
          <cell r="Y21">
            <v>3</v>
          </cell>
          <cell r="Z21">
            <v>0</v>
          </cell>
          <cell r="AA21">
            <v>0</v>
          </cell>
          <cell r="AB21">
            <v>0</v>
          </cell>
          <cell r="AC21">
            <v>0</v>
          </cell>
        </row>
        <row r="22">
          <cell r="C22">
            <v>268</v>
          </cell>
          <cell r="D22">
            <v>162</v>
          </cell>
          <cell r="E22">
            <v>12</v>
          </cell>
          <cell r="F22">
            <v>0</v>
          </cell>
          <cell r="G22">
            <v>12</v>
          </cell>
          <cell r="H22">
            <v>3</v>
          </cell>
          <cell r="I22">
            <v>13</v>
          </cell>
          <cell r="J22">
            <v>77</v>
          </cell>
          <cell r="K22">
            <v>1</v>
          </cell>
          <cell r="L22">
            <v>0</v>
          </cell>
          <cell r="M22">
            <v>0</v>
          </cell>
          <cell r="N22">
            <v>0</v>
          </cell>
          <cell r="Q22">
            <v>383</v>
          </cell>
          <cell r="R22">
            <v>243</v>
          </cell>
          <cell r="S22">
            <v>10</v>
          </cell>
          <cell r="T22">
            <v>0</v>
          </cell>
          <cell r="U22">
            <v>10</v>
          </cell>
          <cell r="V22">
            <v>1</v>
          </cell>
          <cell r="W22">
            <v>22</v>
          </cell>
          <cell r="X22">
            <v>106</v>
          </cell>
          <cell r="Y22">
            <v>1</v>
          </cell>
          <cell r="Z22">
            <v>0</v>
          </cell>
          <cell r="AA22">
            <v>0</v>
          </cell>
          <cell r="AB22">
            <v>0</v>
          </cell>
          <cell r="AC22">
            <v>0</v>
          </cell>
        </row>
        <row r="23">
          <cell r="C23">
            <v>6</v>
          </cell>
          <cell r="D23">
            <v>3</v>
          </cell>
          <cell r="E23">
            <v>0</v>
          </cell>
          <cell r="F23">
            <v>0</v>
          </cell>
          <cell r="G23">
            <v>0</v>
          </cell>
          <cell r="H23">
            <v>0</v>
          </cell>
          <cell r="I23">
            <v>0</v>
          </cell>
          <cell r="J23">
            <v>3</v>
          </cell>
          <cell r="K23">
            <v>0</v>
          </cell>
          <cell r="L23">
            <v>0</v>
          </cell>
          <cell r="M23">
            <v>0</v>
          </cell>
          <cell r="N23">
            <v>0</v>
          </cell>
          <cell r="Q23">
            <v>19</v>
          </cell>
          <cell r="R23">
            <v>18</v>
          </cell>
          <cell r="S23">
            <v>0</v>
          </cell>
          <cell r="T23">
            <v>0</v>
          </cell>
          <cell r="U23">
            <v>0</v>
          </cell>
          <cell r="V23">
            <v>0</v>
          </cell>
          <cell r="W23">
            <v>1</v>
          </cell>
          <cell r="X23">
            <v>0</v>
          </cell>
          <cell r="Y23">
            <v>0</v>
          </cell>
          <cell r="Z23">
            <v>0</v>
          </cell>
          <cell r="AA23">
            <v>0</v>
          </cell>
          <cell r="AB23">
            <v>0</v>
          </cell>
          <cell r="AC23">
            <v>0</v>
          </cell>
        </row>
        <row r="24">
          <cell r="C24">
            <v>1082</v>
          </cell>
          <cell r="D24">
            <v>460</v>
          </cell>
          <cell r="E24">
            <v>404</v>
          </cell>
          <cell r="F24">
            <v>81</v>
          </cell>
          <cell r="G24">
            <v>323</v>
          </cell>
          <cell r="H24">
            <v>4</v>
          </cell>
          <cell r="I24">
            <v>118</v>
          </cell>
          <cell r="J24">
            <v>92</v>
          </cell>
          <cell r="K24">
            <v>0</v>
          </cell>
          <cell r="L24">
            <v>0</v>
          </cell>
          <cell r="M24">
            <v>0</v>
          </cell>
          <cell r="N24">
            <v>4</v>
          </cell>
          <cell r="Q24">
            <v>1426</v>
          </cell>
          <cell r="R24">
            <v>1103</v>
          </cell>
          <cell r="S24">
            <v>61</v>
          </cell>
          <cell r="T24">
            <v>1</v>
          </cell>
          <cell r="U24">
            <v>60</v>
          </cell>
          <cell r="V24">
            <v>1</v>
          </cell>
          <cell r="W24">
            <v>82</v>
          </cell>
          <cell r="X24">
            <v>171</v>
          </cell>
          <cell r="Y24">
            <v>1</v>
          </cell>
          <cell r="Z24">
            <v>5</v>
          </cell>
          <cell r="AA24">
            <v>2</v>
          </cell>
          <cell r="AB24">
            <v>0</v>
          </cell>
          <cell r="AC24">
            <v>0</v>
          </cell>
        </row>
        <row r="25">
          <cell r="C25">
            <v>106430</v>
          </cell>
          <cell r="D25">
            <v>30693</v>
          </cell>
          <cell r="E25">
            <v>64493</v>
          </cell>
          <cell r="F25">
            <v>15904</v>
          </cell>
          <cell r="G25">
            <v>48589</v>
          </cell>
          <cell r="H25">
            <v>25</v>
          </cell>
          <cell r="I25">
            <v>3676</v>
          </cell>
          <cell r="J25">
            <v>6966</v>
          </cell>
          <cell r="K25">
            <v>552</v>
          </cell>
          <cell r="L25">
            <v>15</v>
          </cell>
          <cell r="M25">
            <v>0</v>
          </cell>
          <cell r="N25">
            <v>10</v>
          </cell>
          <cell r="Q25">
            <v>33600</v>
          </cell>
          <cell r="R25">
            <v>22122</v>
          </cell>
          <cell r="S25">
            <v>4699</v>
          </cell>
          <cell r="T25">
            <v>5</v>
          </cell>
          <cell r="U25">
            <v>4694</v>
          </cell>
          <cell r="V25">
            <v>0</v>
          </cell>
          <cell r="W25">
            <v>3310</v>
          </cell>
          <cell r="X25">
            <v>2914</v>
          </cell>
          <cell r="Y25">
            <v>519</v>
          </cell>
          <cell r="Z25">
            <v>1</v>
          </cell>
          <cell r="AA25">
            <v>34</v>
          </cell>
          <cell r="AB25">
            <v>0</v>
          </cell>
          <cell r="AC25">
            <v>1</v>
          </cell>
        </row>
      </sheetData>
      <sheetData sheetId="4">
        <row r="15">
          <cell r="B15" t="str">
            <v>An Giang</v>
          </cell>
          <cell r="C15">
            <v>2194997540</v>
          </cell>
          <cell r="F15">
            <v>26974595</v>
          </cell>
          <cell r="G15">
            <v>0</v>
          </cell>
          <cell r="H15">
            <v>2168022945</v>
          </cell>
          <cell r="I15">
            <v>1519626874</v>
          </cell>
          <cell r="J15">
            <v>95641701</v>
          </cell>
          <cell r="K15">
            <v>8229854</v>
          </cell>
          <cell r="L15">
            <v>2440</v>
          </cell>
          <cell r="M15">
            <v>1365195527</v>
          </cell>
          <cell r="N15">
            <v>40561475</v>
          </cell>
          <cell r="O15">
            <v>2788005</v>
          </cell>
          <cell r="P15">
            <v>0</v>
          </cell>
          <cell r="Q15">
            <v>7207872</v>
          </cell>
          <cell r="R15">
            <v>648396071</v>
          </cell>
          <cell r="S15">
            <v>2064148950</v>
          </cell>
        </row>
        <row r="16">
          <cell r="B16" t="str">
            <v>Bạc Liêu</v>
          </cell>
          <cell r="C16">
            <v>519216343</v>
          </cell>
          <cell r="F16">
            <v>1019889</v>
          </cell>
          <cell r="G16">
            <v>0</v>
          </cell>
          <cell r="H16">
            <v>518196454</v>
          </cell>
          <cell r="I16">
            <v>415769027</v>
          </cell>
          <cell r="J16">
            <v>28707991</v>
          </cell>
          <cell r="K16">
            <v>5524707</v>
          </cell>
          <cell r="L16">
            <v>0</v>
          </cell>
          <cell r="M16">
            <v>353717895</v>
          </cell>
          <cell r="N16">
            <v>8870717</v>
          </cell>
          <cell r="O16">
            <v>955861</v>
          </cell>
          <cell r="P16">
            <v>1073419</v>
          </cell>
          <cell r="Q16">
            <v>16918437</v>
          </cell>
          <cell r="R16">
            <v>102427427</v>
          </cell>
          <cell r="S16">
            <v>483963756</v>
          </cell>
        </row>
        <row r="17">
          <cell r="B17" t="str">
            <v>Bắc Giang</v>
          </cell>
          <cell r="C17">
            <v>1169613853</v>
          </cell>
          <cell r="F17">
            <v>5999821</v>
          </cell>
          <cell r="G17">
            <v>22408</v>
          </cell>
          <cell r="H17">
            <v>1163614032</v>
          </cell>
          <cell r="I17">
            <v>978608469.5</v>
          </cell>
          <cell r="J17">
            <v>29753005</v>
          </cell>
          <cell r="K17">
            <v>8866595</v>
          </cell>
          <cell r="L17">
            <v>14243</v>
          </cell>
          <cell r="M17">
            <v>870728845.5</v>
          </cell>
          <cell r="N17">
            <v>65919822</v>
          </cell>
          <cell r="O17">
            <v>614632</v>
          </cell>
          <cell r="P17">
            <v>0</v>
          </cell>
          <cell r="Q17">
            <v>2711327</v>
          </cell>
          <cell r="R17">
            <v>185005562.5</v>
          </cell>
          <cell r="S17">
            <v>1124980189</v>
          </cell>
        </row>
        <row r="18">
          <cell r="B18" t="str">
            <v>Bắc Kạn</v>
          </cell>
          <cell r="C18">
            <v>76198690</v>
          </cell>
          <cell r="F18">
            <v>924785</v>
          </cell>
          <cell r="G18">
            <v>2398051</v>
          </cell>
          <cell r="H18">
            <v>75273905</v>
          </cell>
          <cell r="I18">
            <v>66855194</v>
          </cell>
          <cell r="J18">
            <v>4399355</v>
          </cell>
          <cell r="K18">
            <v>1266101</v>
          </cell>
          <cell r="L18">
            <v>6547</v>
          </cell>
          <cell r="M18">
            <v>60146266</v>
          </cell>
          <cell r="N18">
            <v>0</v>
          </cell>
          <cell r="O18">
            <v>0</v>
          </cell>
          <cell r="P18">
            <v>0</v>
          </cell>
          <cell r="Q18">
            <v>1036925</v>
          </cell>
          <cell r="R18">
            <v>8418711</v>
          </cell>
          <cell r="S18">
            <v>69601902</v>
          </cell>
        </row>
        <row r="19">
          <cell r="B19" t="str">
            <v>Bắc Ninh</v>
          </cell>
          <cell r="C19">
            <v>1083333834.789</v>
          </cell>
          <cell r="F19">
            <v>16917905.333</v>
          </cell>
          <cell r="G19">
            <v>0</v>
          </cell>
          <cell r="H19">
            <v>1066415929.4559999</v>
          </cell>
          <cell r="I19">
            <v>927492273.456</v>
          </cell>
          <cell r="J19">
            <v>26940646</v>
          </cell>
          <cell r="K19">
            <v>4211618</v>
          </cell>
          <cell r="L19">
            <v>0</v>
          </cell>
          <cell r="M19">
            <v>873264101.4560001</v>
          </cell>
          <cell r="N19">
            <v>16986729</v>
          </cell>
          <cell r="O19">
            <v>119202</v>
          </cell>
          <cell r="P19">
            <v>0</v>
          </cell>
          <cell r="Q19">
            <v>5969977</v>
          </cell>
          <cell r="R19">
            <v>138923656</v>
          </cell>
          <cell r="S19">
            <v>1035263665.4560001</v>
          </cell>
        </row>
        <row r="20">
          <cell r="B20" t="str">
            <v>Bến Tre</v>
          </cell>
          <cell r="C20">
            <v>611366280.7219999</v>
          </cell>
          <cell r="F20">
            <v>4171105.274</v>
          </cell>
          <cell r="G20">
            <v>2051831.4</v>
          </cell>
          <cell r="H20">
            <v>607195175.4480001</v>
          </cell>
          <cell r="I20">
            <v>477039130.92300004</v>
          </cell>
          <cell r="J20">
            <v>33478790.788</v>
          </cell>
          <cell r="K20">
            <v>10063972.356</v>
          </cell>
          <cell r="L20">
            <v>0</v>
          </cell>
          <cell r="M20">
            <v>417707612.425</v>
          </cell>
          <cell r="N20">
            <v>11280992.18</v>
          </cell>
          <cell r="O20">
            <v>169165.87</v>
          </cell>
          <cell r="P20">
            <v>253000</v>
          </cell>
          <cell r="Q20">
            <v>4085597.304</v>
          </cell>
          <cell r="R20">
            <v>130156044.525</v>
          </cell>
          <cell r="S20">
            <v>563652412.304</v>
          </cell>
        </row>
        <row r="21">
          <cell r="B21" t="str">
            <v>Bình Dương</v>
          </cell>
          <cell r="C21">
            <v>4149805864</v>
          </cell>
          <cell r="F21">
            <v>3423126</v>
          </cell>
          <cell r="G21">
            <v>149508442</v>
          </cell>
          <cell r="H21">
            <v>4146382738</v>
          </cell>
          <cell r="I21">
            <v>3540945824</v>
          </cell>
          <cell r="J21">
            <v>322953759</v>
          </cell>
          <cell r="K21">
            <v>53706368</v>
          </cell>
          <cell r="L21">
            <v>0</v>
          </cell>
          <cell r="M21">
            <v>2898894100</v>
          </cell>
          <cell r="N21">
            <v>158342749</v>
          </cell>
          <cell r="O21">
            <v>18336027</v>
          </cell>
          <cell r="P21">
            <v>0</v>
          </cell>
          <cell r="Q21">
            <v>88712821</v>
          </cell>
          <cell r="R21">
            <v>605436914</v>
          </cell>
          <cell r="S21">
            <v>3769722611</v>
          </cell>
        </row>
        <row r="22">
          <cell r="B22" t="str">
            <v>Bình Định</v>
          </cell>
          <cell r="C22">
            <v>997862369</v>
          </cell>
          <cell r="F22">
            <v>355769</v>
          </cell>
          <cell r="G22">
            <v>1770383</v>
          </cell>
          <cell r="H22">
            <v>997506600</v>
          </cell>
          <cell r="I22">
            <v>543543863</v>
          </cell>
          <cell r="J22">
            <v>40600867</v>
          </cell>
          <cell r="K22">
            <v>5711448</v>
          </cell>
          <cell r="L22">
            <v>0</v>
          </cell>
          <cell r="M22">
            <v>459049364</v>
          </cell>
          <cell r="N22">
            <v>6650004</v>
          </cell>
          <cell r="O22">
            <v>427927</v>
          </cell>
          <cell r="P22">
            <v>0</v>
          </cell>
          <cell r="Q22">
            <v>31104253</v>
          </cell>
          <cell r="R22">
            <v>453962737</v>
          </cell>
          <cell r="S22">
            <v>951194285</v>
          </cell>
        </row>
        <row r="23">
          <cell r="B23" t="str">
            <v>Bình Phước</v>
          </cell>
          <cell r="C23">
            <v>1074120165</v>
          </cell>
          <cell r="F23">
            <v>8018424</v>
          </cell>
          <cell r="G23">
            <v>0</v>
          </cell>
          <cell r="H23">
            <v>1066101741</v>
          </cell>
          <cell r="I23">
            <v>789107767</v>
          </cell>
          <cell r="J23">
            <v>35117340.176</v>
          </cell>
          <cell r="K23">
            <v>17049238</v>
          </cell>
          <cell r="L23">
            <v>0</v>
          </cell>
          <cell r="M23">
            <v>593408372.824</v>
          </cell>
          <cell r="N23">
            <v>69881261</v>
          </cell>
          <cell r="O23">
            <v>3271005</v>
          </cell>
          <cell r="P23">
            <v>0</v>
          </cell>
          <cell r="Q23">
            <v>70380550</v>
          </cell>
          <cell r="R23">
            <v>276993974</v>
          </cell>
          <cell r="S23">
            <v>1013935162.824</v>
          </cell>
        </row>
        <row r="24">
          <cell r="B24" t="str">
            <v>Bình Thuận</v>
          </cell>
          <cell r="C24">
            <v>1246854213</v>
          </cell>
          <cell r="F24">
            <v>1965180</v>
          </cell>
          <cell r="G24">
            <v>7065161</v>
          </cell>
          <cell r="H24">
            <v>1244889033</v>
          </cell>
          <cell r="I24">
            <v>904355497</v>
          </cell>
          <cell r="J24">
            <v>35166862</v>
          </cell>
          <cell r="K24">
            <v>9085439</v>
          </cell>
          <cell r="L24">
            <v>0</v>
          </cell>
          <cell r="M24">
            <v>800171833</v>
          </cell>
          <cell r="N24">
            <v>20905347</v>
          </cell>
          <cell r="O24">
            <v>11940575</v>
          </cell>
          <cell r="P24">
            <v>2668785</v>
          </cell>
          <cell r="Q24">
            <v>24416656</v>
          </cell>
          <cell r="R24">
            <v>340533536</v>
          </cell>
          <cell r="S24">
            <v>1200636732</v>
          </cell>
        </row>
        <row r="25">
          <cell r="B25" t="str">
            <v>BR-Vũng Tàu</v>
          </cell>
          <cell r="C25">
            <v>2283089548.291</v>
          </cell>
          <cell r="F25">
            <v>42779321.154</v>
          </cell>
          <cell r="G25">
            <v>6099276.582</v>
          </cell>
          <cell r="H25">
            <v>2240310227.137</v>
          </cell>
          <cell r="I25">
            <v>1658397148.081</v>
          </cell>
          <cell r="J25">
            <v>130907125.85599999</v>
          </cell>
          <cell r="K25">
            <v>25604162.998999998</v>
          </cell>
          <cell r="L25">
            <v>0</v>
          </cell>
          <cell r="M25">
            <v>1427243635.5159998</v>
          </cell>
          <cell r="N25">
            <v>58776068.979</v>
          </cell>
          <cell r="O25">
            <v>4351166</v>
          </cell>
          <cell r="P25">
            <v>0</v>
          </cell>
          <cell r="Q25">
            <v>11514988.731</v>
          </cell>
          <cell r="R25">
            <v>581913079.0560001</v>
          </cell>
          <cell r="S25">
            <v>2083798938.282</v>
          </cell>
        </row>
        <row r="26">
          <cell r="B26" t="str">
            <v>Cà Mau</v>
          </cell>
          <cell r="C26">
            <v>791553183</v>
          </cell>
          <cell r="F26">
            <v>10431456</v>
          </cell>
          <cell r="G26">
            <v>0</v>
          </cell>
          <cell r="H26">
            <v>781121727</v>
          </cell>
          <cell r="I26">
            <v>468554290</v>
          </cell>
          <cell r="J26">
            <v>38519629</v>
          </cell>
          <cell r="K26">
            <v>5014606</v>
          </cell>
          <cell r="L26">
            <v>0</v>
          </cell>
          <cell r="M26">
            <v>356958784</v>
          </cell>
          <cell r="N26">
            <v>12033718</v>
          </cell>
          <cell r="O26">
            <v>53595011</v>
          </cell>
          <cell r="P26">
            <v>0</v>
          </cell>
          <cell r="Q26">
            <v>2432542</v>
          </cell>
          <cell r="R26">
            <v>312567437</v>
          </cell>
          <cell r="S26">
            <v>737587492</v>
          </cell>
        </row>
        <row r="27">
          <cell r="B27" t="str">
            <v>Cao Bằng</v>
          </cell>
          <cell r="C27">
            <v>41745479</v>
          </cell>
          <cell r="F27">
            <v>161306</v>
          </cell>
          <cell r="G27">
            <v>0</v>
          </cell>
          <cell r="H27">
            <v>41584173</v>
          </cell>
          <cell r="I27">
            <v>21278010</v>
          </cell>
          <cell r="J27">
            <v>2836164</v>
          </cell>
          <cell r="K27">
            <v>5900</v>
          </cell>
          <cell r="L27">
            <v>3600</v>
          </cell>
          <cell r="M27">
            <v>17720448</v>
          </cell>
          <cell r="N27">
            <v>25350</v>
          </cell>
          <cell r="O27">
            <v>151773</v>
          </cell>
          <cell r="P27">
            <v>0</v>
          </cell>
          <cell r="Q27">
            <v>534775</v>
          </cell>
          <cell r="R27">
            <v>20306163</v>
          </cell>
          <cell r="S27">
            <v>38738509</v>
          </cell>
        </row>
        <row r="28">
          <cell r="B28" t="str">
            <v>Cần Thơ</v>
          </cell>
          <cell r="C28">
            <v>2423481079</v>
          </cell>
          <cell r="F28">
            <v>15140519</v>
          </cell>
          <cell r="G28">
            <v>133737555</v>
          </cell>
          <cell r="H28">
            <v>2408340560</v>
          </cell>
          <cell r="I28">
            <v>1951033181</v>
          </cell>
          <cell r="J28">
            <v>215099064</v>
          </cell>
          <cell r="K28">
            <v>14644605</v>
          </cell>
          <cell r="L28">
            <v>0</v>
          </cell>
          <cell r="M28">
            <v>1580675857</v>
          </cell>
          <cell r="N28">
            <v>73067231</v>
          </cell>
          <cell r="O28">
            <v>25150892</v>
          </cell>
          <cell r="P28">
            <v>37508</v>
          </cell>
          <cell r="Q28">
            <v>42358024</v>
          </cell>
          <cell r="R28">
            <v>457307379</v>
          </cell>
          <cell r="S28">
            <v>2178596891</v>
          </cell>
        </row>
        <row r="29">
          <cell r="B29" t="str">
            <v>Đà Nẵng</v>
          </cell>
          <cell r="C29">
            <v>1913738885</v>
          </cell>
          <cell r="F29">
            <v>12927145</v>
          </cell>
          <cell r="G29">
            <v>64114578</v>
          </cell>
          <cell r="H29">
            <v>1900811740</v>
          </cell>
          <cell r="I29">
            <v>1607891632</v>
          </cell>
          <cell r="J29">
            <v>88696723</v>
          </cell>
          <cell r="K29">
            <v>46381392</v>
          </cell>
          <cell r="L29">
            <v>21820</v>
          </cell>
          <cell r="M29">
            <v>1437831182</v>
          </cell>
          <cell r="N29">
            <v>20013355</v>
          </cell>
          <cell r="O29">
            <v>7615147</v>
          </cell>
          <cell r="P29">
            <v>0</v>
          </cell>
          <cell r="Q29">
            <v>7332013</v>
          </cell>
          <cell r="R29">
            <v>292920108</v>
          </cell>
          <cell r="S29">
            <v>1765711805</v>
          </cell>
        </row>
        <row r="30">
          <cell r="B30" t="str">
            <v>Đắk Lắc</v>
          </cell>
          <cell r="C30">
            <v>1196655011</v>
          </cell>
          <cell r="F30">
            <v>9748737</v>
          </cell>
          <cell r="G30">
            <v>16142571</v>
          </cell>
          <cell r="H30">
            <v>1186906274</v>
          </cell>
          <cell r="I30">
            <v>999068266</v>
          </cell>
          <cell r="J30">
            <v>101179137</v>
          </cell>
          <cell r="K30">
            <v>37356195</v>
          </cell>
          <cell r="L30">
            <v>132002</v>
          </cell>
          <cell r="M30">
            <v>764388343</v>
          </cell>
          <cell r="N30">
            <v>60605928</v>
          </cell>
          <cell r="O30">
            <v>9188010</v>
          </cell>
          <cell r="P30">
            <v>0</v>
          </cell>
          <cell r="Q30">
            <v>26218651</v>
          </cell>
          <cell r="R30">
            <v>187838008</v>
          </cell>
          <cell r="S30">
            <v>1048238940</v>
          </cell>
        </row>
        <row r="31">
          <cell r="B31" t="str">
            <v>Đắk Nông</v>
          </cell>
          <cell r="C31">
            <v>666868994</v>
          </cell>
          <cell r="F31">
            <v>527483</v>
          </cell>
          <cell r="G31">
            <v>22910887</v>
          </cell>
          <cell r="H31">
            <v>666341511</v>
          </cell>
          <cell r="I31">
            <v>495076474</v>
          </cell>
          <cell r="J31">
            <v>13217753</v>
          </cell>
          <cell r="K31">
            <v>2563706</v>
          </cell>
          <cell r="L31">
            <v>5000</v>
          </cell>
          <cell r="M31">
            <v>464687751</v>
          </cell>
          <cell r="N31">
            <v>13937060</v>
          </cell>
          <cell r="O31">
            <v>20200</v>
          </cell>
          <cell r="P31">
            <v>0</v>
          </cell>
          <cell r="Q31">
            <v>645004</v>
          </cell>
          <cell r="R31">
            <v>171265037</v>
          </cell>
          <cell r="S31">
            <v>650555052</v>
          </cell>
        </row>
        <row r="32">
          <cell r="B32" t="str">
            <v>Điện Biên</v>
          </cell>
          <cell r="C32">
            <v>66183234.164000005</v>
          </cell>
          <cell r="F32">
            <v>571014</v>
          </cell>
          <cell r="G32">
            <v>0</v>
          </cell>
          <cell r="H32">
            <v>65612220.164</v>
          </cell>
          <cell r="I32">
            <v>49415273.45199999</v>
          </cell>
          <cell r="J32">
            <v>29115526.211999997</v>
          </cell>
          <cell r="K32">
            <v>299197</v>
          </cell>
          <cell r="L32">
            <v>17813</v>
          </cell>
          <cell r="M32">
            <v>15426312.24</v>
          </cell>
          <cell r="N32">
            <v>2897043</v>
          </cell>
          <cell r="O32">
            <v>0</v>
          </cell>
          <cell r="P32">
            <v>0</v>
          </cell>
          <cell r="Q32">
            <v>1659382</v>
          </cell>
          <cell r="R32">
            <v>16196946.712000001</v>
          </cell>
          <cell r="S32">
            <v>36179683.95200001</v>
          </cell>
        </row>
        <row r="33">
          <cell r="B33" t="str">
            <v>Đồng Nai</v>
          </cell>
          <cell r="C33">
            <v>3294014616</v>
          </cell>
          <cell r="F33">
            <v>119156546</v>
          </cell>
          <cell r="G33">
            <v>17877953</v>
          </cell>
          <cell r="H33">
            <v>3174858070</v>
          </cell>
          <cell r="I33">
            <v>2267279492</v>
          </cell>
          <cell r="J33">
            <v>148473441</v>
          </cell>
          <cell r="K33">
            <v>64822307</v>
          </cell>
          <cell r="L33">
            <v>0</v>
          </cell>
          <cell r="M33">
            <v>1936207318</v>
          </cell>
          <cell r="N33">
            <v>98249584</v>
          </cell>
          <cell r="O33">
            <v>12464433</v>
          </cell>
          <cell r="P33">
            <v>687000</v>
          </cell>
          <cell r="Q33">
            <v>6375409</v>
          </cell>
          <cell r="R33">
            <v>907578578</v>
          </cell>
          <cell r="S33">
            <v>2961562322</v>
          </cell>
        </row>
        <row r="34">
          <cell r="B34" t="str">
            <v>Đồng Tháp</v>
          </cell>
          <cell r="C34">
            <v>1222392629</v>
          </cell>
          <cell r="F34">
            <v>18026688</v>
          </cell>
          <cell r="G34">
            <v>0</v>
          </cell>
          <cell r="H34">
            <v>1204365941</v>
          </cell>
          <cell r="I34">
            <v>778607827</v>
          </cell>
          <cell r="J34">
            <v>83184026</v>
          </cell>
          <cell r="K34">
            <v>7063345</v>
          </cell>
          <cell r="L34">
            <v>5822</v>
          </cell>
          <cell r="M34">
            <v>667806377</v>
          </cell>
          <cell r="N34">
            <v>14645727</v>
          </cell>
          <cell r="O34">
            <v>1726834</v>
          </cell>
          <cell r="P34">
            <v>0</v>
          </cell>
          <cell r="Q34">
            <v>4175696</v>
          </cell>
          <cell r="R34">
            <v>425758114</v>
          </cell>
          <cell r="S34">
            <v>1114112748</v>
          </cell>
        </row>
        <row r="35">
          <cell r="B35" t="str">
            <v>Gia Lai</v>
          </cell>
          <cell r="C35">
            <v>909602162.1010001</v>
          </cell>
          <cell r="F35">
            <v>5974144.34</v>
          </cell>
          <cell r="G35">
            <v>60730706</v>
          </cell>
          <cell r="H35">
            <v>903628017.389</v>
          </cell>
          <cell r="I35">
            <v>670960292.79</v>
          </cell>
          <cell r="J35">
            <v>33031833.067</v>
          </cell>
          <cell r="K35">
            <v>22268563.2</v>
          </cell>
          <cell r="L35">
            <v>10250</v>
          </cell>
          <cell r="M35">
            <v>579467227.2789999</v>
          </cell>
          <cell r="N35">
            <v>17238057.246</v>
          </cell>
          <cell r="O35">
            <v>17740423</v>
          </cell>
          <cell r="P35">
            <v>0</v>
          </cell>
          <cell r="Q35">
            <v>1203939</v>
          </cell>
          <cell r="R35">
            <v>232667724.59899998</v>
          </cell>
          <cell r="S35">
            <v>848317371.124</v>
          </cell>
        </row>
        <row r="36">
          <cell r="B36" t="str">
            <v>Hà Giang</v>
          </cell>
          <cell r="C36">
            <v>59343306</v>
          </cell>
          <cell r="F36">
            <v>30400</v>
          </cell>
          <cell r="G36">
            <v>10200</v>
          </cell>
          <cell r="H36">
            <v>59312906</v>
          </cell>
          <cell r="I36">
            <v>15710157</v>
          </cell>
          <cell r="J36">
            <v>1123743</v>
          </cell>
          <cell r="K36">
            <v>92817</v>
          </cell>
          <cell r="L36">
            <v>7945</v>
          </cell>
          <cell r="M36">
            <v>12981796</v>
          </cell>
          <cell r="N36">
            <v>1444326</v>
          </cell>
          <cell r="O36">
            <v>0</v>
          </cell>
          <cell r="P36">
            <v>0</v>
          </cell>
          <cell r="Q36">
            <v>59530</v>
          </cell>
          <cell r="R36">
            <v>43602749</v>
          </cell>
          <cell r="S36">
            <v>58088401</v>
          </cell>
        </row>
        <row r="37">
          <cell r="B37" t="str">
            <v>Hà Nam</v>
          </cell>
          <cell r="C37">
            <v>141619445</v>
          </cell>
          <cell r="F37">
            <v>186400</v>
          </cell>
          <cell r="G37">
            <v>0</v>
          </cell>
          <cell r="H37">
            <v>141433045</v>
          </cell>
          <cell r="I37">
            <v>122069978</v>
          </cell>
          <cell r="J37">
            <v>12481261</v>
          </cell>
          <cell r="K37">
            <v>961336</v>
          </cell>
          <cell r="L37">
            <v>0</v>
          </cell>
          <cell r="M37">
            <v>65431254</v>
          </cell>
          <cell r="N37">
            <v>2430</v>
          </cell>
          <cell r="O37">
            <v>41974324</v>
          </cell>
          <cell r="P37">
            <v>0</v>
          </cell>
          <cell r="Q37">
            <v>1219373</v>
          </cell>
          <cell r="R37">
            <v>19363067</v>
          </cell>
          <cell r="S37">
            <v>127990448</v>
          </cell>
        </row>
        <row r="38">
          <cell r="B38" t="str">
            <v>Hà Nội</v>
          </cell>
          <cell r="C38">
            <v>14105086388.508001</v>
          </cell>
          <cell r="F38">
            <v>281571243</v>
          </cell>
          <cell r="G38">
            <v>0</v>
          </cell>
          <cell r="H38">
            <v>13823515145.508001</v>
          </cell>
          <cell r="I38">
            <v>11739930211.348</v>
          </cell>
          <cell r="J38">
            <v>378900657</v>
          </cell>
          <cell r="K38">
            <v>140506330</v>
          </cell>
          <cell r="L38">
            <v>302790</v>
          </cell>
          <cell r="M38">
            <v>10677826350.348</v>
          </cell>
          <cell r="N38">
            <v>179627530</v>
          </cell>
          <cell r="O38">
            <v>287081705</v>
          </cell>
          <cell r="P38">
            <v>0</v>
          </cell>
          <cell r="Q38">
            <v>75684849</v>
          </cell>
          <cell r="R38">
            <v>2083584934.16</v>
          </cell>
          <cell r="S38">
            <v>13303805368.508</v>
          </cell>
        </row>
        <row r="39">
          <cell r="B39" t="str">
            <v>Hà Tĩnh</v>
          </cell>
          <cell r="C39">
            <v>434260499</v>
          </cell>
          <cell r="F39">
            <v>446948</v>
          </cell>
          <cell r="G39">
            <v>0</v>
          </cell>
          <cell r="H39">
            <v>433813551</v>
          </cell>
          <cell r="I39">
            <v>415542516</v>
          </cell>
          <cell r="J39">
            <v>12213925</v>
          </cell>
          <cell r="K39">
            <v>686851</v>
          </cell>
          <cell r="L39">
            <v>33560</v>
          </cell>
          <cell r="M39">
            <v>399139919</v>
          </cell>
          <cell r="N39">
            <v>3084101</v>
          </cell>
          <cell r="O39">
            <v>65175</v>
          </cell>
          <cell r="P39">
            <v>0</v>
          </cell>
          <cell r="Q39">
            <v>318985</v>
          </cell>
          <cell r="R39">
            <v>18271035</v>
          </cell>
          <cell r="S39">
            <v>420879215</v>
          </cell>
        </row>
        <row r="40">
          <cell r="B40" t="str">
            <v>Hải Dương</v>
          </cell>
          <cell r="C40">
            <v>519652322</v>
          </cell>
          <cell r="F40">
            <v>11444249</v>
          </cell>
          <cell r="G40">
            <v>0</v>
          </cell>
          <cell r="H40">
            <v>508208073</v>
          </cell>
          <cell r="I40">
            <v>443386806</v>
          </cell>
          <cell r="J40">
            <v>15155290</v>
          </cell>
          <cell r="K40">
            <v>3232489</v>
          </cell>
          <cell r="L40">
            <v>36666</v>
          </cell>
          <cell r="M40">
            <v>338629493</v>
          </cell>
          <cell r="N40">
            <v>6097164</v>
          </cell>
          <cell r="O40">
            <v>71124868</v>
          </cell>
          <cell r="P40">
            <v>0</v>
          </cell>
          <cell r="Q40">
            <v>9110836</v>
          </cell>
          <cell r="R40">
            <v>64821267</v>
          </cell>
          <cell r="S40">
            <v>489783628</v>
          </cell>
        </row>
        <row r="41">
          <cell r="B41" t="str">
            <v>Hải Phòng</v>
          </cell>
          <cell r="C41">
            <v>3637934495</v>
          </cell>
          <cell r="F41">
            <v>4741710</v>
          </cell>
          <cell r="G41">
            <v>13759014</v>
          </cell>
          <cell r="H41">
            <v>3633192785</v>
          </cell>
          <cell r="I41">
            <v>2192044772</v>
          </cell>
          <cell r="J41">
            <v>73802130</v>
          </cell>
          <cell r="K41">
            <v>20031106</v>
          </cell>
          <cell r="L41">
            <v>4300</v>
          </cell>
          <cell r="M41">
            <v>2056909865</v>
          </cell>
          <cell r="N41">
            <v>8462475</v>
          </cell>
          <cell r="O41">
            <v>26813179</v>
          </cell>
          <cell r="P41">
            <v>0</v>
          </cell>
          <cell r="Q41">
            <v>6021717</v>
          </cell>
          <cell r="R41">
            <v>1441148013</v>
          </cell>
          <cell r="S41">
            <v>3539355249</v>
          </cell>
        </row>
        <row r="42">
          <cell r="B42" t="str">
            <v>Hậu Giang</v>
          </cell>
          <cell r="C42">
            <v>596891227</v>
          </cell>
          <cell r="F42">
            <v>1041716</v>
          </cell>
          <cell r="G42">
            <v>0</v>
          </cell>
          <cell r="H42">
            <v>595849511</v>
          </cell>
          <cell r="I42">
            <v>350825644</v>
          </cell>
          <cell r="J42">
            <v>12155616</v>
          </cell>
          <cell r="K42">
            <v>5134603</v>
          </cell>
          <cell r="L42">
            <v>0</v>
          </cell>
          <cell r="M42">
            <v>325261190</v>
          </cell>
          <cell r="N42">
            <v>4962940</v>
          </cell>
          <cell r="O42">
            <v>265485</v>
          </cell>
          <cell r="P42">
            <v>652000</v>
          </cell>
          <cell r="Q42">
            <v>2393810</v>
          </cell>
          <cell r="R42">
            <v>245023867</v>
          </cell>
          <cell r="S42">
            <v>578559292</v>
          </cell>
        </row>
        <row r="43">
          <cell r="B43" t="str">
            <v>Hòa Bình</v>
          </cell>
          <cell r="C43">
            <v>179601745.276</v>
          </cell>
          <cell r="F43">
            <v>218723</v>
          </cell>
          <cell r="G43">
            <v>0</v>
          </cell>
          <cell r="H43">
            <v>179383022.10999998</v>
          </cell>
          <cell r="I43">
            <v>149189716.93899998</v>
          </cell>
          <cell r="J43">
            <v>2508038.696</v>
          </cell>
          <cell r="K43">
            <v>160727.389</v>
          </cell>
          <cell r="L43">
            <v>3000</v>
          </cell>
          <cell r="M43">
            <v>140060217.054</v>
          </cell>
          <cell r="N43">
            <v>1320696.8</v>
          </cell>
          <cell r="O43">
            <v>250141</v>
          </cell>
          <cell r="P43">
            <v>0</v>
          </cell>
          <cell r="Q43">
            <v>4886896</v>
          </cell>
          <cell r="R43">
            <v>30193305.171</v>
          </cell>
          <cell r="S43">
            <v>176711256.025</v>
          </cell>
        </row>
        <row r="44">
          <cell r="B44" t="str">
            <v>Hồ Chí Minh</v>
          </cell>
          <cell r="C44">
            <v>52412800704.39201</v>
          </cell>
          <cell r="F44">
            <v>239611156.013</v>
          </cell>
          <cell r="G44">
            <v>520643</v>
          </cell>
          <cell r="H44">
            <v>52173189548.34302</v>
          </cell>
          <cell r="I44">
            <v>30657131074.974007</v>
          </cell>
          <cell r="J44">
            <v>970095411.3540001</v>
          </cell>
          <cell r="K44">
            <v>5336445202.721</v>
          </cell>
          <cell r="L44">
            <v>120675</v>
          </cell>
          <cell r="M44">
            <v>21309521526.942005</v>
          </cell>
          <cell r="N44">
            <v>1583251132.001</v>
          </cell>
          <cell r="O44">
            <v>532382747.245</v>
          </cell>
          <cell r="P44">
            <v>0</v>
          </cell>
          <cell r="Q44">
            <v>925314379.711</v>
          </cell>
          <cell r="R44">
            <v>21516058473.369003</v>
          </cell>
          <cell r="S44">
            <v>45866528259.268005</v>
          </cell>
        </row>
        <row r="45">
          <cell r="B45" t="str">
            <v>Hưng Yên</v>
          </cell>
          <cell r="C45">
            <v>442357993.84400004</v>
          </cell>
          <cell r="F45">
            <v>9153468</v>
          </cell>
          <cell r="G45">
            <v>32516447</v>
          </cell>
          <cell r="H45">
            <v>433204525.671</v>
          </cell>
          <cell r="I45">
            <v>336121625.506</v>
          </cell>
          <cell r="J45">
            <v>27602613.4</v>
          </cell>
          <cell r="K45">
            <v>8254363.194</v>
          </cell>
          <cell r="L45">
            <v>0</v>
          </cell>
          <cell r="M45">
            <v>244155194.631</v>
          </cell>
          <cell r="N45">
            <v>4524373</v>
          </cell>
          <cell r="O45">
            <v>1027742</v>
          </cell>
          <cell r="P45">
            <v>0</v>
          </cell>
          <cell r="Q45">
            <v>50557339.280999996</v>
          </cell>
          <cell r="R45">
            <v>97082900.16499999</v>
          </cell>
          <cell r="S45">
            <v>397347549.077</v>
          </cell>
        </row>
        <row r="46">
          <cell r="B46" t="str">
            <v>Kiên Giang</v>
          </cell>
          <cell r="C46">
            <v>1378018575</v>
          </cell>
          <cell r="F46">
            <v>12447891</v>
          </cell>
          <cell r="G46">
            <v>0</v>
          </cell>
          <cell r="H46">
            <v>1365570684</v>
          </cell>
          <cell r="I46">
            <v>1098661926</v>
          </cell>
          <cell r="J46">
            <v>98009509</v>
          </cell>
          <cell r="K46">
            <v>23613855</v>
          </cell>
          <cell r="L46">
            <v>20153</v>
          </cell>
          <cell r="M46">
            <v>921106124</v>
          </cell>
          <cell r="N46">
            <v>34751074</v>
          </cell>
          <cell r="O46">
            <v>15332183</v>
          </cell>
          <cell r="P46">
            <v>0</v>
          </cell>
          <cell r="Q46">
            <v>5829028</v>
          </cell>
          <cell r="R46">
            <v>266908758</v>
          </cell>
          <cell r="S46">
            <v>1243927167</v>
          </cell>
        </row>
        <row r="47">
          <cell r="B47" t="str">
            <v>Kon Tum</v>
          </cell>
          <cell r="C47">
            <v>592005759.5040001</v>
          </cell>
          <cell r="F47">
            <v>900455.345</v>
          </cell>
          <cell r="G47">
            <v>27547170.008</v>
          </cell>
          <cell r="H47">
            <v>591105304.159</v>
          </cell>
          <cell r="I47">
            <v>251875563.28599998</v>
          </cell>
          <cell r="J47">
            <v>15688808.593999999</v>
          </cell>
          <cell r="K47">
            <v>1657539.4379999998</v>
          </cell>
          <cell r="L47">
            <v>17689.34</v>
          </cell>
          <cell r="M47">
            <v>215472158.943</v>
          </cell>
          <cell r="N47">
            <v>19039366.970999997</v>
          </cell>
          <cell r="O47">
            <v>0</v>
          </cell>
          <cell r="P47">
            <v>0</v>
          </cell>
          <cell r="Q47">
            <v>0</v>
          </cell>
          <cell r="R47">
            <v>339229740.873</v>
          </cell>
          <cell r="S47">
            <v>573741266.787</v>
          </cell>
        </row>
        <row r="48">
          <cell r="B48" t="str">
            <v>Khánh Hòa</v>
          </cell>
          <cell r="C48">
            <v>1360806814.7749999</v>
          </cell>
          <cell r="F48">
            <v>3312598.881</v>
          </cell>
          <cell r="G48">
            <v>386590</v>
          </cell>
          <cell r="H48">
            <v>1357494215.893</v>
          </cell>
          <cell r="I48">
            <v>806579473.5070001</v>
          </cell>
          <cell r="J48">
            <v>47505358.46</v>
          </cell>
          <cell r="K48">
            <v>8276245.108</v>
          </cell>
          <cell r="L48">
            <v>0</v>
          </cell>
          <cell r="M48">
            <v>729650064.099</v>
          </cell>
          <cell r="N48">
            <v>16170070.136999998</v>
          </cell>
          <cell r="O48">
            <v>3260506.3660000004</v>
          </cell>
          <cell r="P48">
            <v>0</v>
          </cell>
          <cell r="Q48">
            <v>1717229.337</v>
          </cell>
          <cell r="R48">
            <v>550914742.386</v>
          </cell>
          <cell r="S48">
            <v>1301712612.325</v>
          </cell>
        </row>
        <row r="49">
          <cell r="B49" t="str">
            <v>Lai Châu</v>
          </cell>
          <cell r="C49">
            <v>15471450</v>
          </cell>
          <cell r="F49">
            <v>379296</v>
          </cell>
          <cell r="G49">
            <v>0</v>
          </cell>
          <cell r="H49">
            <v>15092154</v>
          </cell>
          <cell r="I49">
            <v>9314347</v>
          </cell>
          <cell r="J49">
            <v>1040161</v>
          </cell>
          <cell r="K49">
            <v>259878</v>
          </cell>
          <cell r="L49">
            <v>4835</v>
          </cell>
          <cell r="M49">
            <v>7901958</v>
          </cell>
          <cell r="N49">
            <v>27750</v>
          </cell>
          <cell r="O49">
            <v>0</v>
          </cell>
          <cell r="P49">
            <v>0</v>
          </cell>
          <cell r="Q49">
            <v>79765</v>
          </cell>
          <cell r="R49">
            <v>5777807</v>
          </cell>
          <cell r="S49">
            <v>13787280</v>
          </cell>
        </row>
        <row r="50">
          <cell r="B50" t="str">
            <v>Lạng Sơn</v>
          </cell>
          <cell r="C50">
            <v>77215889</v>
          </cell>
          <cell r="F50">
            <v>2157457</v>
          </cell>
          <cell r="G50">
            <v>0</v>
          </cell>
          <cell r="H50">
            <v>75058432</v>
          </cell>
          <cell r="I50">
            <v>29320046</v>
          </cell>
          <cell r="J50">
            <v>7109705</v>
          </cell>
          <cell r="K50">
            <v>57716</v>
          </cell>
          <cell r="L50">
            <v>57390</v>
          </cell>
          <cell r="M50">
            <v>21969067</v>
          </cell>
          <cell r="N50">
            <v>107764</v>
          </cell>
          <cell r="O50">
            <v>16804</v>
          </cell>
          <cell r="P50">
            <v>0</v>
          </cell>
          <cell r="Q50">
            <v>1600</v>
          </cell>
          <cell r="R50">
            <v>45738386</v>
          </cell>
          <cell r="S50">
            <v>67833621</v>
          </cell>
        </row>
        <row r="51">
          <cell r="B51" t="str">
            <v>Lào Cai</v>
          </cell>
          <cell r="C51">
            <v>83769764.111</v>
          </cell>
          <cell r="F51">
            <v>274564</v>
          </cell>
          <cell r="G51">
            <v>21524646</v>
          </cell>
          <cell r="H51">
            <v>83495200.111</v>
          </cell>
          <cell r="I51">
            <v>63336348.161</v>
          </cell>
          <cell r="J51">
            <v>6162985.541</v>
          </cell>
          <cell r="K51">
            <v>11773318</v>
          </cell>
          <cell r="L51">
            <v>37320</v>
          </cell>
          <cell r="M51">
            <v>37666232.62</v>
          </cell>
          <cell r="N51">
            <v>6898298</v>
          </cell>
          <cell r="O51">
            <v>19664</v>
          </cell>
          <cell r="P51">
            <v>0</v>
          </cell>
          <cell r="Q51">
            <v>778530</v>
          </cell>
          <cell r="R51">
            <v>20158851.95</v>
          </cell>
          <cell r="S51">
            <v>65521576.56999999</v>
          </cell>
        </row>
        <row r="52">
          <cell r="B52" t="str">
            <v>Lâm Đồng</v>
          </cell>
          <cell r="C52">
            <v>2280897856</v>
          </cell>
          <cell r="F52">
            <v>3819976</v>
          </cell>
          <cell r="G52">
            <v>0</v>
          </cell>
          <cell r="H52">
            <v>2277077880</v>
          </cell>
          <cell r="I52">
            <v>832654067</v>
          </cell>
          <cell r="J52">
            <v>76456392</v>
          </cell>
          <cell r="K52">
            <v>42511455</v>
          </cell>
          <cell r="L52">
            <v>47915</v>
          </cell>
          <cell r="M52">
            <v>696091356</v>
          </cell>
          <cell r="N52">
            <v>11381353</v>
          </cell>
          <cell r="O52">
            <v>1172887</v>
          </cell>
          <cell r="P52">
            <v>1999001</v>
          </cell>
          <cell r="Q52">
            <v>2993708</v>
          </cell>
          <cell r="R52">
            <v>1444423813</v>
          </cell>
          <cell r="S52">
            <v>2158062118</v>
          </cell>
        </row>
        <row r="53">
          <cell r="B53" t="str">
            <v>Long An</v>
          </cell>
          <cell r="C53">
            <v>3498075522</v>
          </cell>
          <cell r="F53">
            <v>21576395</v>
          </cell>
          <cell r="G53">
            <v>12119303</v>
          </cell>
          <cell r="H53">
            <v>3476499127</v>
          </cell>
          <cell r="I53">
            <v>2379824076</v>
          </cell>
          <cell r="J53">
            <v>171575177</v>
          </cell>
          <cell r="K53">
            <v>18067526</v>
          </cell>
          <cell r="L53">
            <v>0</v>
          </cell>
          <cell r="M53">
            <v>2056299097</v>
          </cell>
          <cell r="N53">
            <v>113273579</v>
          </cell>
          <cell r="O53">
            <v>13593719</v>
          </cell>
          <cell r="P53">
            <v>0</v>
          </cell>
          <cell r="Q53">
            <v>7014978</v>
          </cell>
          <cell r="R53">
            <v>1096675051</v>
          </cell>
          <cell r="S53">
            <v>3286856424</v>
          </cell>
        </row>
        <row r="54">
          <cell r="B54" t="str">
            <v>Nam Định</v>
          </cell>
          <cell r="C54">
            <v>306396164</v>
          </cell>
          <cell r="F54">
            <v>3587192</v>
          </cell>
          <cell r="G54">
            <v>0</v>
          </cell>
          <cell r="H54">
            <v>302808972</v>
          </cell>
          <cell r="I54">
            <v>122930825</v>
          </cell>
          <cell r="J54">
            <v>8434562</v>
          </cell>
          <cell r="K54">
            <v>2644835</v>
          </cell>
          <cell r="L54">
            <v>102972</v>
          </cell>
          <cell r="M54">
            <v>78390743</v>
          </cell>
          <cell r="N54">
            <v>1962689</v>
          </cell>
          <cell r="O54">
            <v>23525188</v>
          </cell>
          <cell r="P54">
            <v>0</v>
          </cell>
          <cell r="Q54">
            <v>7869836</v>
          </cell>
          <cell r="R54">
            <v>179878147</v>
          </cell>
          <cell r="S54">
            <v>291626603</v>
          </cell>
        </row>
        <row r="55">
          <cell r="B55" t="str">
            <v>Ninh Bình</v>
          </cell>
          <cell r="C55">
            <v>462428666.353</v>
          </cell>
          <cell r="F55">
            <v>14933065</v>
          </cell>
          <cell r="G55">
            <v>44158840</v>
          </cell>
          <cell r="H55">
            <v>447495601.01900005</v>
          </cell>
          <cell r="I55">
            <v>415340436.748</v>
          </cell>
          <cell r="J55">
            <v>13315704</v>
          </cell>
          <cell r="K55">
            <v>596691</v>
          </cell>
          <cell r="L55">
            <v>0</v>
          </cell>
          <cell r="M55">
            <v>394578541.748</v>
          </cell>
          <cell r="N55">
            <v>271519</v>
          </cell>
          <cell r="O55">
            <v>6577481</v>
          </cell>
          <cell r="P55">
            <v>0</v>
          </cell>
          <cell r="Q55">
            <v>500</v>
          </cell>
          <cell r="R55">
            <v>32155164.270999998</v>
          </cell>
          <cell r="S55">
            <v>433583206.01900005</v>
          </cell>
        </row>
        <row r="56">
          <cell r="B56" t="str">
            <v>Ninh Thuận</v>
          </cell>
          <cell r="C56">
            <v>273625819</v>
          </cell>
          <cell r="F56">
            <v>60488</v>
          </cell>
          <cell r="G56">
            <v>0</v>
          </cell>
          <cell r="H56">
            <v>273565331</v>
          </cell>
          <cell r="I56">
            <v>165470400</v>
          </cell>
          <cell r="J56">
            <v>10112594</v>
          </cell>
          <cell r="K56">
            <v>12212068</v>
          </cell>
          <cell r="L56">
            <v>0</v>
          </cell>
          <cell r="M56">
            <v>131957632</v>
          </cell>
          <cell r="N56">
            <v>3398305</v>
          </cell>
          <cell r="O56">
            <v>1226255</v>
          </cell>
          <cell r="P56">
            <v>0</v>
          </cell>
          <cell r="Q56">
            <v>6563546</v>
          </cell>
          <cell r="R56">
            <v>108094931</v>
          </cell>
          <cell r="S56">
            <v>251240669</v>
          </cell>
        </row>
        <row r="57">
          <cell r="B57" t="str">
            <v>Nghệ An</v>
          </cell>
          <cell r="C57">
            <v>707640248.684</v>
          </cell>
          <cell r="F57">
            <v>2205100.379</v>
          </cell>
          <cell r="G57">
            <v>0</v>
          </cell>
          <cell r="H57">
            <v>705435148.3049998</v>
          </cell>
          <cell r="I57">
            <v>567387347.8239999</v>
          </cell>
          <cell r="J57">
            <v>30791522.243</v>
          </cell>
          <cell r="K57">
            <v>5992538.928</v>
          </cell>
          <cell r="L57">
            <v>8856</v>
          </cell>
          <cell r="M57">
            <v>468325226.85099995</v>
          </cell>
          <cell r="N57">
            <v>6273499.825</v>
          </cell>
          <cell r="O57">
            <v>54329113.473</v>
          </cell>
          <cell r="P57">
            <v>0</v>
          </cell>
          <cell r="Q57">
            <v>1666590.5040000002</v>
          </cell>
          <cell r="R57">
            <v>138047800.481</v>
          </cell>
          <cell r="S57">
            <v>668642231.134</v>
          </cell>
        </row>
        <row r="58">
          <cell r="B58" t="str">
            <v>Phú Thọ</v>
          </cell>
          <cell r="C58">
            <v>474269451.668</v>
          </cell>
          <cell r="F58">
            <v>7016650.114</v>
          </cell>
          <cell r="G58">
            <v>0</v>
          </cell>
          <cell r="H58">
            <v>467252801.554</v>
          </cell>
          <cell r="I58">
            <v>306173567.65099996</v>
          </cell>
          <cell r="J58">
            <v>11311515.668</v>
          </cell>
          <cell r="K58">
            <v>5578255</v>
          </cell>
          <cell r="L58">
            <v>14075</v>
          </cell>
          <cell r="M58">
            <v>259861277.47699997</v>
          </cell>
          <cell r="N58">
            <v>7287133.374</v>
          </cell>
          <cell r="O58">
            <v>22106460.132</v>
          </cell>
          <cell r="P58">
            <v>0</v>
          </cell>
          <cell r="Q58">
            <v>14851</v>
          </cell>
          <cell r="R58">
            <v>161079233.903</v>
          </cell>
          <cell r="S58">
            <v>450348955.886</v>
          </cell>
        </row>
        <row r="59">
          <cell r="B59" t="str">
            <v>Phú Yên</v>
          </cell>
          <cell r="C59">
            <v>351811801</v>
          </cell>
          <cell r="F59">
            <v>256559</v>
          </cell>
          <cell r="G59">
            <v>0</v>
          </cell>
          <cell r="H59">
            <v>351555242</v>
          </cell>
          <cell r="I59">
            <v>262913541</v>
          </cell>
          <cell r="J59">
            <v>18429803</v>
          </cell>
          <cell r="K59">
            <v>12220260</v>
          </cell>
          <cell r="L59">
            <v>0</v>
          </cell>
          <cell r="M59">
            <v>204838486</v>
          </cell>
          <cell r="N59">
            <v>19369316</v>
          </cell>
          <cell r="O59">
            <v>3736444</v>
          </cell>
          <cell r="P59">
            <v>0</v>
          </cell>
          <cell r="Q59">
            <v>4319232</v>
          </cell>
          <cell r="R59">
            <v>88641701</v>
          </cell>
          <cell r="S59">
            <v>320905179</v>
          </cell>
        </row>
        <row r="60">
          <cell r="B60" t="str">
            <v>Quảng Bình</v>
          </cell>
          <cell r="C60">
            <v>278754709</v>
          </cell>
          <cell r="F60">
            <v>8814914</v>
          </cell>
          <cell r="G60">
            <v>0</v>
          </cell>
          <cell r="H60">
            <v>269939795</v>
          </cell>
          <cell r="I60">
            <v>119510340</v>
          </cell>
          <cell r="J60">
            <v>5481380</v>
          </cell>
          <cell r="K60">
            <v>7343387</v>
          </cell>
          <cell r="L60">
            <v>4583</v>
          </cell>
          <cell r="M60">
            <v>103365456</v>
          </cell>
          <cell r="N60">
            <v>1864137</v>
          </cell>
          <cell r="O60">
            <v>0</v>
          </cell>
          <cell r="P60">
            <v>0</v>
          </cell>
          <cell r="Q60">
            <v>1451397</v>
          </cell>
          <cell r="R60">
            <v>150429455</v>
          </cell>
          <cell r="S60">
            <v>257110445</v>
          </cell>
        </row>
        <row r="61">
          <cell r="B61" t="str">
            <v>Quảng Nam</v>
          </cell>
          <cell r="C61">
            <v>1831471454.576</v>
          </cell>
          <cell r="F61">
            <v>1604922</v>
          </cell>
          <cell r="G61">
            <v>9705464</v>
          </cell>
          <cell r="H61">
            <v>1829866532.7549999</v>
          </cell>
          <cell r="I61">
            <v>1178689025.5490003</v>
          </cell>
          <cell r="J61">
            <v>23112578.189</v>
          </cell>
          <cell r="K61">
            <v>62766770.9</v>
          </cell>
          <cell r="L61">
            <v>13641</v>
          </cell>
          <cell r="M61">
            <v>1088677505.708</v>
          </cell>
          <cell r="N61">
            <v>1063982.8</v>
          </cell>
          <cell r="O61">
            <v>1259671</v>
          </cell>
          <cell r="P61">
            <v>0</v>
          </cell>
          <cell r="Q61">
            <v>1794893.6</v>
          </cell>
          <cell r="R61">
            <v>651177507.206</v>
          </cell>
          <cell r="S61">
            <v>1743973560.3139997</v>
          </cell>
        </row>
        <row r="62">
          <cell r="B62" t="str">
            <v>Quảng Ninh</v>
          </cell>
          <cell r="C62">
            <v>1224839096.732</v>
          </cell>
          <cell r="F62">
            <v>14005145</v>
          </cell>
          <cell r="G62">
            <v>0</v>
          </cell>
          <cell r="H62">
            <v>1210833951.732</v>
          </cell>
          <cell r="I62">
            <v>777071830.459</v>
          </cell>
          <cell r="J62">
            <v>108389868.579</v>
          </cell>
          <cell r="K62">
            <v>11786827</v>
          </cell>
          <cell r="L62">
            <v>64591</v>
          </cell>
          <cell r="M62">
            <v>625079585.88</v>
          </cell>
          <cell r="N62">
            <v>14461383</v>
          </cell>
          <cell r="O62">
            <v>8136925</v>
          </cell>
          <cell r="P62">
            <v>0</v>
          </cell>
          <cell r="Q62">
            <v>9152650</v>
          </cell>
          <cell r="R62">
            <v>433762121.273</v>
          </cell>
          <cell r="S62">
            <v>1090592665.1529999</v>
          </cell>
        </row>
        <row r="63">
          <cell r="B63" t="str">
            <v>Quảng Ngãi</v>
          </cell>
          <cell r="C63">
            <v>694769570</v>
          </cell>
          <cell r="F63">
            <v>192003</v>
          </cell>
          <cell r="G63">
            <v>0</v>
          </cell>
          <cell r="H63">
            <v>694577567</v>
          </cell>
          <cell r="I63">
            <v>584018464</v>
          </cell>
          <cell r="J63">
            <v>20608184</v>
          </cell>
          <cell r="K63">
            <v>2920912</v>
          </cell>
          <cell r="L63">
            <v>0</v>
          </cell>
          <cell r="M63">
            <v>558229726</v>
          </cell>
          <cell r="N63">
            <v>176036</v>
          </cell>
          <cell r="O63">
            <v>976443</v>
          </cell>
          <cell r="P63">
            <v>0</v>
          </cell>
          <cell r="Q63">
            <v>1107163</v>
          </cell>
          <cell r="R63">
            <v>110559103</v>
          </cell>
          <cell r="S63">
            <v>671048471</v>
          </cell>
        </row>
        <row r="64">
          <cell r="B64" t="str">
            <v>Quảng Trị</v>
          </cell>
          <cell r="C64">
            <v>209958756</v>
          </cell>
          <cell r="F64">
            <v>1380082</v>
          </cell>
          <cell r="G64">
            <v>0</v>
          </cell>
          <cell r="H64">
            <v>208578674</v>
          </cell>
          <cell r="I64">
            <v>105836927</v>
          </cell>
          <cell r="J64">
            <v>8050133</v>
          </cell>
          <cell r="K64">
            <v>1992891</v>
          </cell>
          <cell r="L64">
            <v>0</v>
          </cell>
          <cell r="M64">
            <v>93213163</v>
          </cell>
          <cell r="N64">
            <v>1648240</v>
          </cell>
          <cell r="O64">
            <v>0</v>
          </cell>
          <cell r="P64">
            <v>0</v>
          </cell>
          <cell r="Q64">
            <v>932500</v>
          </cell>
          <cell r="R64">
            <v>102741747</v>
          </cell>
          <cell r="S64">
            <v>198535650</v>
          </cell>
        </row>
        <row r="65">
          <cell r="B65" t="str">
            <v>Sóc Trăng</v>
          </cell>
          <cell r="C65">
            <v>941420144</v>
          </cell>
          <cell r="F65">
            <v>2617686</v>
          </cell>
          <cell r="G65">
            <v>0</v>
          </cell>
          <cell r="H65">
            <v>938802458</v>
          </cell>
          <cell r="I65">
            <v>842839595</v>
          </cell>
          <cell r="J65">
            <v>33345770</v>
          </cell>
          <cell r="K65">
            <v>5811829</v>
          </cell>
          <cell r="L65">
            <v>0</v>
          </cell>
          <cell r="M65">
            <v>709903720</v>
          </cell>
          <cell r="N65">
            <v>16919062</v>
          </cell>
          <cell r="O65">
            <v>75765871</v>
          </cell>
          <cell r="P65">
            <v>0</v>
          </cell>
          <cell r="Q65">
            <v>1093343</v>
          </cell>
          <cell r="R65">
            <v>95962863</v>
          </cell>
          <cell r="S65">
            <v>899644859</v>
          </cell>
        </row>
        <row r="66">
          <cell r="B66" t="str">
            <v>Sơn La</v>
          </cell>
          <cell r="C66">
            <v>164715415</v>
          </cell>
          <cell r="F66">
            <v>3786475</v>
          </cell>
          <cell r="G66">
            <v>0</v>
          </cell>
          <cell r="H66">
            <v>160928940</v>
          </cell>
          <cell r="I66">
            <v>107414269</v>
          </cell>
          <cell r="J66">
            <v>4018647</v>
          </cell>
          <cell r="K66">
            <v>17135674</v>
          </cell>
          <cell r="L66">
            <v>52897</v>
          </cell>
          <cell r="M66">
            <v>85952213</v>
          </cell>
          <cell r="N66">
            <v>20000</v>
          </cell>
          <cell r="O66">
            <v>1</v>
          </cell>
          <cell r="P66">
            <v>0</v>
          </cell>
          <cell r="Q66">
            <v>234837</v>
          </cell>
          <cell r="R66">
            <v>53514671</v>
          </cell>
          <cell r="S66">
            <v>139721722</v>
          </cell>
        </row>
        <row r="67">
          <cell r="B67" t="str">
            <v>Tây Ninh</v>
          </cell>
          <cell r="C67">
            <v>1683314700</v>
          </cell>
          <cell r="F67">
            <v>9898481</v>
          </cell>
          <cell r="G67">
            <v>1509441</v>
          </cell>
          <cell r="H67">
            <v>1673416219</v>
          </cell>
          <cell r="I67">
            <v>1146682854</v>
          </cell>
          <cell r="J67">
            <v>56605874</v>
          </cell>
          <cell r="K67">
            <v>20821393</v>
          </cell>
          <cell r="L67">
            <v>0</v>
          </cell>
          <cell r="M67">
            <v>977029187</v>
          </cell>
          <cell r="N67">
            <v>30265114</v>
          </cell>
          <cell r="O67">
            <v>26682230</v>
          </cell>
          <cell r="P67">
            <v>0</v>
          </cell>
          <cell r="Q67">
            <v>35279056</v>
          </cell>
          <cell r="R67">
            <v>526733365</v>
          </cell>
          <cell r="S67">
            <v>1595988952</v>
          </cell>
        </row>
        <row r="68">
          <cell r="B68" t="str">
            <v>Tiền Giang</v>
          </cell>
          <cell r="C68">
            <v>1622088727</v>
          </cell>
          <cell r="F68">
            <v>5043935</v>
          </cell>
          <cell r="G68">
            <v>0</v>
          </cell>
          <cell r="H68">
            <v>1617044792</v>
          </cell>
          <cell r="I68">
            <v>1107264205</v>
          </cell>
          <cell r="J68">
            <v>64284407</v>
          </cell>
          <cell r="K68">
            <v>15149991</v>
          </cell>
          <cell r="L68">
            <v>2339</v>
          </cell>
          <cell r="M68">
            <v>965957016</v>
          </cell>
          <cell r="N68">
            <v>47114638</v>
          </cell>
          <cell r="O68">
            <v>8770161</v>
          </cell>
          <cell r="P68">
            <v>0</v>
          </cell>
          <cell r="Q68">
            <v>5985652</v>
          </cell>
          <cell r="R68">
            <v>509780587</v>
          </cell>
          <cell r="S68">
            <v>1537608054</v>
          </cell>
        </row>
        <row r="69">
          <cell r="B69" t="str">
            <v>TT Huế</v>
          </cell>
          <cell r="C69">
            <v>546588240</v>
          </cell>
          <cell r="F69">
            <v>772909</v>
          </cell>
          <cell r="G69">
            <v>0</v>
          </cell>
          <cell r="H69">
            <v>545815331</v>
          </cell>
          <cell r="I69">
            <v>274806873</v>
          </cell>
          <cell r="J69">
            <v>10394390</v>
          </cell>
          <cell r="K69">
            <v>3367488</v>
          </cell>
          <cell r="L69">
            <v>3400</v>
          </cell>
          <cell r="M69">
            <v>197853687</v>
          </cell>
          <cell r="N69">
            <v>58964501</v>
          </cell>
          <cell r="O69">
            <v>2278679</v>
          </cell>
          <cell r="P69">
            <v>0</v>
          </cell>
          <cell r="Q69">
            <v>1944728</v>
          </cell>
          <cell r="R69">
            <v>271008458</v>
          </cell>
          <cell r="S69">
            <v>532050053</v>
          </cell>
        </row>
        <row r="70">
          <cell r="B70" t="str">
            <v>Tuyên Quang</v>
          </cell>
          <cell r="C70">
            <v>93808019</v>
          </cell>
          <cell r="F70">
            <v>1489265</v>
          </cell>
          <cell r="G70">
            <v>0</v>
          </cell>
          <cell r="H70">
            <v>92318754</v>
          </cell>
          <cell r="I70">
            <v>63342563</v>
          </cell>
          <cell r="J70">
            <v>4381029</v>
          </cell>
          <cell r="K70">
            <v>237385</v>
          </cell>
          <cell r="L70">
            <v>23590</v>
          </cell>
          <cell r="M70">
            <v>37793528</v>
          </cell>
          <cell r="N70">
            <v>19093538</v>
          </cell>
          <cell r="O70">
            <v>1568600</v>
          </cell>
          <cell r="P70">
            <v>0</v>
          </cell>
          <cell r="Q70">
            <v>244893</v>
          </cell>
          <cell r="R70">
            <v>28976191</v>
          </cell>
          <cell r="S70">
            <v>87676750</v>
          </cell>
        </row>
        <row r="71">
          <cell r="B71" t="str">
            <v>Thái Bình</v>
          </cell>
          <cell r="C71">
            <v>721334026</v>
          </cell>
          <cell r="F71">
            <v>290271</v>
          </cell>
          <cell r="G71">
            <v>0</v>
          </cell>
          <cell r="H71">
            <v>721043755</v>
          </cell>
          <cell r="I71">
            <v>549297947</v>
          </cell>
          <cell r="J71">
            <v>11254665</v>
          </cell>
          <cell r="K71">
            <v>2478378</v>
          </cell>
          <cell r="L71">
            <v>5716</v>
          </cell>
          <cell r="M71">
            <v>425436304</v>
          </cell>
          <cell r="N71">
            <v>943937</v>
          </cell>
          <cell r="O71">
            <v>77088931</v>
          </cell>
          <cell r="P71">
            <v>0</v>
          </cell>
          <cell r="Q71">
            <v>32090016</v>
          </cell>
          <cell r="R71">
            <v>171745808</v>
          </cell>
          <cell r="S71">
            <v>707304996</v>
          </cell>
        </row>
        <row r="72">
          <cell r="B72" t="str">
            <v>Thái Nguyên</v>
          </cell>
          <cell r="C72">
            <v>584209300</v>
          </cell>
          <cell r="F72">
            <v>886530</v>
          </cell>
          <cell r="G72">
            <v>0</v>
          </cell>
          <cell r="H72">
            <v>583322770</v>
          </cell>
          <cell r="I72">
            <v>205444157</v>
          </cell>
          <cell r="J72">
            <v>10017192</v>
          </cell>
          <cell r="K72">
            <v>4049678</v>
          </cell>
          <cell r="L72">
            <v>57294</v>
          </cell>
          <cell r="M72">
            <v>171373738</v>
          </cell>
          <cell r="N72">
            <v>13566947</v>
          </cell>
          <cell r="O72">
            <v>22089</v>
          </cell>
          <cell r="P72">
            <v>202900</v>
          </cell>
          <cell r="Q72">
            <v>6154319</v>
          </cell>
          <cell r="R72">
            <v>377878613</v>
          </cell>
          <cell r="S72">
            <v>569198606</v>
          </cell>
        </row>
        <row r="73">
          <cell r="B73" t="str">
            <v>Thanh Hóa</v>
          </cell>
          <cell r="C73">
            <v>856176880</v>
          </cell>
          <cell r="F73">
            <v>4007670</v>
          </cell>
          <cell r="G73">
            <v>0</v>
          </cell>
          <cell r="H73">
            <v>852169210</v>
          </cell>
          <cell r="I73">
            <v>730576610</v>
          </cell>
          <cell r="J73">
            <v>34709442</v>
          </cell>
          <cell r="K73">
            <v>12937314</v>
          </cell>
          <cell r="L73">
            <v>24656</v>
          </cell>
          <cell r="M73">
            <v>652295798</v>
          </cell>
          <cell r="N73">
            <v>8834071</v>
          </cell>
          <cell r="O73">
            <v>18878432</v>
          </cell>
          <cell r="P73">
            <v>0</v>
          </cell>
          <cell r="Q73">
            <v>2896897</v>
          </cell>
          <cell r="R73">
            <v>121592600</v>
          </cell>
          <cell r="S73">
            <v>804497798</v>
          </cell>
        </row>
        <row r="74">
          <cell r="B74" t="str">
            <v>Trà Vinh</v>
          </cell>
          <cell r="C74">
            <v>610855778</v>
          </cell>
          <cell r="F74">
            <v>3556027</v>
          </cell>
          <cell r="G74">
            <v>7097731</v>
          </cell>
          <cell r="H74">
            <v>607299751</v>
          </cell>
          <cell r="I74">
            <v>447992567</v>
          </cell>
          <cell r="J74">
            <v>40300318</v>
          </cell>
          <cell r="K74">
            <v>3317424</v>
          </cell>
          <cell r="L74">
            <v>4401</v>
          </cell>
          <cell r="M74">
            <v>381164255</v>
          </cell>
          <cell r="N74">
            <v>11438003</v>
          </cell>
          <cell r="O74">
            <v>202728</v>
          </cell>
          <cell r="P74">
            <v>0</v>
          </cell>
          <cell r="Q74">
            <v>11565438</v>
          </cell>
          <cell r="R74">
            <v>159307184</v>
          </cell>
          <cell r="S74">
            <v>563677608</v>
          </cell>
        </row>
        <row r="75">
          <cell r="B75" t="str">
            <v>Vĩnh Long</v>
          </cell>
          <cell r="C75">
            <v>1256889640.117</v>
          </cell>
          <cell r="F75">
            <v>10248990</v>
          </cell>
          <cell r="G75">
            <v>0</v>
          </cell>
          <cell r="H75">
            <v>1246640650.117</v>
          </cell>
          <cell r="I75">
            <v>757067858.427</v>
          </cell>
          <cell r="J75">
            <v>36749620</v>
          </cell>
          <cell r="K75">
            <v>10627158</v>
          </cell>
          <cell r="L75">
            <v>0</v>
          </cell>
          <cell r="M75">
            <v>645809648.427</v>
          </cell>
          <cell r="N75">
            <v>53470176</v>
          </cell>
          <cell r="O75">
            <v>5256716</v>
          </cell>
          <cell r="P75">
            <v>0</v>
          </cell>
          <cell r="Q75">
            <v>5154540</v>
          </cell>
          <cell r="R75">
            <v>489572791.69</v>
          </cell>
          <cell r="S75">
            <v>1199263872.117</v>
          </cell>
        </row>
        <row r="76">
          <cell r="B76" t="str">
            <v>Vĩnh Phúc</v>
          </cell>
          <cell r="C76">
            <v>491589897</v>
          </cell>
          <cell r="F76">
            <v>8170691</v>
          </cell>
          <cell r="G76">
            <v>29147693</v>
          </cell>
          <cell r="H76">
            <v>483419206</v>
          </cell>
          <cell r="I76">
            <v>386280493</v>
          </cell>
          <cell r="J76">
            <v>34942168</v>
          </cell>
          <cell r="K76">
            <v>7515020</v>
          </cell>
          <cell r="L76">
            <v>4900</v>
          </cell>
          <cell r="M76">
            <v>317022687</v>
          </cell>
          <cell r="N76">
            <v>16736646</v>
          </cell>
          <cell r="O76">
            <v>8484153</v>
          </cell>
          <cell r="P76">
            <v>0</v>
          </cell>
          <cell r="Q76">
            <v>1574919</v>
          </cell>
          <cell r="R76">
            <v>97138713</v>
          </cell>
          <cell r="S76">
            <v>440957118</v>
          </cell>
        </row>
        <row r="77">
          <cell r="B77" t="str">
            <v>Yên Bái</v>
          </cell>
          <cell r="C77">
            <v>159956232</v>
          </cell>
          <cell r="F77">
            <v>1155568</v>
          </cell>
          <cell r="G77">
            <v>0</v>
          </cell>
          <cell r="H77">
            <v>158800664</v>
          </cell>
          <cell r="I77">
            <v>91768294</v>
          </cell>
          <cell r="J77">
            <v>6628021</v>
          </cell>
          <cell r="K77">
            <v>642247</v>
          </cell>
          <cell r="L77">
            <v>29306</v>
          </cell>
          <cell r="M77">
            <v>32290376</v>
          </cell>
          <cell r="N77">
            <v>50456201</v>
          </cell>
          <cell r="O77">
            <v>1722143</v>
          </cell>
          <cell r="P77">
            <v>0</v>
          </cell>
          <cell r="Q77">
            <v>0</v>
          </cell>
          <cell r="R77">
            <v>67032370</v>
          </cell>
          <cell r="S77">
            <v>151501090</v>
          </cell>
        </row>
      </sheetData>
      <sheetData sheetId="5">
        <row r="11">
          <cell r="C11">
            <v>18276940827.319004</v>
          </cell>
          <cell r="D11">
            <v>985889428.5680001</v>
          </cell>
          <cell r="E11">
            <v>16421464954.352003</v>
          </cell>
          <cell r="F11">
            <v>365095836.996</v>
          </cell>
          <cell r="G11">
            <v>16056369117.356</v>
          </cell>
          <cell r="H11">
            <v>1352813.364</v>
          </cell>
          <cell r="I11">
            <v>99813308.75400001</v>
          </cell>
          <cell r="J11">
            <v>647597210.881</v>
          </cell>
          <cell r="K11">
            <v>7954532.546</v>
          </cell>
          <cell r="L11">
            <v>70390849</v>
          </cell>
          <cell r="M11">
            <v>362490</v>
          </cell>
          <cell r="N11">
            <v>42115239.5</v>
          </cell>
          <cell r="Q11">
            <v>108020475637.28801</v>
          </cell>
          <cell r="R11">
            <v>32372976062.873</v>
          </cell>
          <cell r="S11">
            <v>13242922058.953</v>
          </cell>
          <cell r="T11">
            <v>9510284</v>
          </cell>
          <cell r="U11">
            <v>13233411774.953</v>
          </cell>
          <cell r="V11">
            <v>3828298.901</v>
          </cell>
          <cell r="W11">
            <v>805221523.043002</v>
          </cell>
          <cell r="X11">
            <v>60694542006.07001</v>
          </cell>
          <cell r="Y11">
            <v>592297296.838</v>
          </cell>
          <cell r="Z11">
            <v>136571993</v>
          </cell>
          <cell r="AA11">
            <v>161556401.70200002</v>
          </cell>
          <cell r="AB11">
            <v>1</v>
          </cell>
          <cell r="AC11">
            <v>10559995</v>
          </cell>
        </row>
        <row r="12">
          <cell r="C12">
            <v>16247124252.929003</v>
          </cell>
          <cell r="D12">
            <v>737057967.949</v>
          </cell>
          <cell r="E12">
            <v>14901505308.128002</v>
          </cell>
          <cell r="F12">
            <v>343304814.59900004</v>
          </cell>
          <cell r="G12">
            <v>14558200493.529003</v>
          </cell>
          <cell r="H12">
            <v>1019997.3640000001</v>
          </cell>
          <cell r="I12">
            <v>61261636.991000004</v>
          </cell>
          <cell r="J12">
            <v>485696402.8900001</v>
          </cell>
          <cell r="K12">
            <v>6785530.675</v>
          </cell>
          <cell r="L12">
            <v>48244600</v>
          </cell>
          <cell r="M12">
            <v>9780</v>
          </cell>
          <cell r="N12">
            <v>5543028</v>
          </cell>
          <cell r="Q12">
            <v>87771216174.789</v>
          </cell>
          <cell r="R12">
            <v>26106281403.598003</v>
          </cell>
          <cell r="S12">
            <v>11695971612.288002</v>
          </cell>
          <cell r="T12">
            <v>6329170</v>
          </cell>
          <cell r="U12">
            <v>11689642442.288002</v>
          </cell>
          <cell r="V12">
            <v>821928.9</v>
          </cell>
          <cell r="W12">
            <v>544667423.7610021</v>
          </cell>
          <cell r="X12">
            <v>48637617423.928</v>
          </cell>
          <cell r="Y12">
            <v>517412780.161</v>
          </cell>
          <cell r="Z12">
            <v>135872215</v>
          </cell>
          <cell r="AA12">
            <v>132411089.062</v>
          </cell>
          <cell r="AB12">
            <v>1</v>
          </cell>
          <cell r="AC12">
            <v>160297</v>
          </cell>
        </row>
        <row r="13">
          <cell r="C13">
            <v>2029816574.3900003</v>
          </cell>
          <cell r="D13">
            <v>248831460.61900002</v>
          </cell>
          <cell r="E13">
            <v>1519959646.224</v>
          </cell>
          <cell r="F13">
            <v>21791022.397</v>
          </cell>
          <cell r="G13">
            <v>1498168623.827</v>
          </cell>
          <cell r="H13">
            <v>332816</v>
          </cell>
          <cell r="I13">
            <v>38551671.763</v>
          </cell>
          <cell r="J13">
            <v>161900807.991</v>
          </cell>
          <cell r="K13">
            <v>1169001.871</v>
          </cell>
          <cell r="L13">
            <v>22146249</v>
          </cell>
          <cell r="M13">
            <v>352710</v>
          </cell>
          <cell r="N13">
            <v>36572211.5</v>
          </cell>
          <cell r="Q13">
            <v>20249259480.132</v>
          </cell>
          <cell r="R13">
            <v>6266694659.275001</v>
          </cell>
          <cell r="S13">
            <v>1546950446.665</v>
          </cell>
          <cell r="T13">
            <v>3181114</v>
          </cell>
          <cell r="U13">
            <v>1543769350.205</v>
          </cell>
          <cell r="V13">
            <v>3006370.001</v>
          </cell>
          <cell r="W13">
            <v>260554099.282</v>
          </cell>
          <cell r="X13">
            <v>12056924582.142002</v>
          </cell>
          <cell r="Y13">
            <v>74884516.677</v>
          </cell>
          <cell r="Z13">
            <v>699778</v>
          </cell>
          <cell r="AA13">
            <v>29145312.64</v>
          </cell>
          <cell r="AB13">
            <v>0</v>
          </cell>
          <cell r="AC13">
            <v>10399698</v>
          </cell>
        </row>
        <row r="14">
          <cell r="C14">
            <v>36936882.699</v>
          </cell>
          <cell r="D14">
            <v>5051899.984999999</v>
          </cell>
          <cell r="E14">
            <v>21269372.34</v>
          </cell>
          <cell r="F14">
            <v>1484848</v>
          </cell>
          <cell r="G14">
            <v>19784524.34</v>
          </cell>
          <cell r="H14">
            <v>12560.85</v>
          </cell>
          <cell r="I14">
            <v>457069.4</v>
          </cell>
          <cell r="J14">
            <v>6306650.124</v>
          </cell>
          <cell r="K14">
            <v>19595</v>
          </cell>
          <cell r="L14">
            <v>3706656</v>
          </cell>
          <cell r="M14">
            <v>56627</v>
          </cell>
          <cell r="N14">
            <v>56452</v>
          </cell>
          <cell r="Q14">
            <v>967573341.134</v>
          </cell>
          <cell r="R14">
            <v>252523373.187</v>
          </cell>
          <cell r="S14">
            <v>90991993.051</v>
          </cell>
          <cell r="T14">
            <v>0</v>
          </cell>
          <cell r="U14">
            <v>90991993.051</v>
          </cell>
          <cell r="V14">
            <v>0</v>
          </cell>
          <cell r="W14">
            <v>9410646</v>
          </cell>
          <cell r="X14">
            <v>611423848.896</v>
          </cell>
          <cell r="Y14">
            <v>3223480</v>
          </cell>
          <cell r="Z14">
            <v>0</v>
          </cell>
          <cell r="AA14">
            <v>0</v>
          </cell>
          <cell r="AB14">
            <v>0</v>
          </cell>
          <cell r="AC14">
            <v>0</v>
          </cell>
        </row>
        <row r="15">
          <cell r="C15">
            <v>3410150.835</v>
          </cell>
          <cell r="D15">
            <v>986060.835</v>
          </cell>
          <cell r="E15">
            <v>10202</v>
          </cell>
          <cell r="F15">
            <v>0</v>
          </cell>
          <cell r="G15">
            <v>10202</v>
          </cell>
          <cell r="H15">
            <v>0</v>
          </cell>
          <cell r="I15">
            <v>377645</v>
          </cell>
          <cell r="J15">
            <v>2036243</v>
          </cell>
          <cell r="K15">
            <v>0</v>
          </cell>
          <cell r="L15">
            <v>0</v>
          </cell>
          <cell r="M15">
            <v>0</v>
          </cell>
          <cell r="N15">
            <v>0</v>
          </cell>
          <cell r="Q15">
            <v>681022834.155</v>
          </cell>
          <cell r="R15">
            <v>160484035.5</v>
          </cell>
          <cell r="S15">
            <v>47250</v>
          </cell>
          <cell r="T15">
            <v>0</v>
          </cell>
          <cell r="U15">
            <v>47250</v>
          </cell>
          <cell r="V15">
            <v>0</v>
          </cell>
          <cell r="W15">
            <v>3000</v>
          </cell>
          <cell r="X15">
            <v>520477296.655</v>
          </cell>
          <cell r="Y15">
            <v>11252</v>
          </cell>
          <cell r="Z15">
            <v>0</v>
          </cell>
          <cell r="AA15">
            <v>0</v>
          </cell>
          <cell r="AB15">
            <v>0</v>
          </cell>
          <cell r="AC15">
            <v>0</v>
          </cell>
        </row>
        <row r="16">
          <cell r="C16">
            <v>18240003944.967003</v>
          </cell>
          <cell r="D16">
            <v>980837528.24</v>
          </cell>
          <cell r="E16">
            <v>16400195582.287003</v>
          </cell>
          <cell r="F16">
            <v>363610968.997</v>
          </cell>
          <cell r="G16">
            <v>16036584613.290003</v>
          </cell>
          <cell r="H16">
            <v>1340252.514</v>
          </cell>
          <cell r="I16">
            <v>99356239.154</v>
          </cell>
          <cell r="J16">
            <v>641290561.372</v>
          </cell>
          <cell r="K16">
            <v>7934937.546</v>
          </cell>
          <cell r="L16">
            <v>66684193</v>
          </cell>
          <cell r="M16">
            <v>305863</v>
          </cell>
          <cell r="N16">
            <v>42058787.5</v>
          </cell>
          <cell r="Q16">
            <v>107052902294.90402</v>
          </cell>
          <cell r="R16">
            <v>32120452689.486004</v>
          </cell>
          <cell r="S16">
            <v>13151930066.102999</v>
          </cell>
          <cell r="T16">
            <v>9510284</v>
          </cell>
          <cell r="U16">
            <v>13142419782.102999</v>
          </cell>
          <cell r="V16">
            <v>3828298.901</v>
          </cell>
          <cell r="W16">
            <v>795810876.966002</v>
          </cell>
          <cell r="X16">
            <v>60083118155.90001</v>
          </cell>
          <cell r="Y16">
            <v>589073816.9380001</v>
          </cell>
          <cell r="Z16">
            <v>136571993</v>
          </cell>
          <cell r="AA16">
            <v>161556401.70200002</v>
          </cell>
          <cell r="AB16">
            <v>1</v>
          </cell>
          <cell r="AC16">
            <v>10559995</v>
          </cell>
        </row>
        <row r="17">
          <cell r="C17">
            <v>4413653930.365001</v>
          </cell>
          <cell r="D17">
            <v>646577988.1600001</v>
          </cell>
          <cell r="E17">
            <v>3154375271.7250013</v>
          </cell>
          <cell r="F17">
            <v>78249858.681</v>
          </cell>
          <cell r="G17">
            <v>3076125413.044001</v>
          </cell>
          <cell r="H17">
            <v>1049601.4</v>
          </cell>
          <cell r="I17">
            <v>76476540.993</v>
          </cell>
          <cell r="J17">
            <v>426774971.3579999</v>
          </cell>
          <cell r="K17">
            <v>3967302.0020000003</v>
          </cell>
          <cell r="L17">
            <v>62068083</v>
          </cell>
          <cell r="M17">
            <v>305863</v>
          </cell>
          <cell r="N17">
            <v>42058308.5</v>
          </cell>
          <cell r="Q17">
            <v>79926891215.21602</v>
          </cell>
          <cell r="R17">
            <v>24679932331.620003</v>
          </cell>
          <cell r="S17">
            <v>6566115336.298</v>
          </cell>
          <cell r="T17">
            <v>9348077</v>
          </cell>
          <cell r="U17">
            <v>6556767259.298</v>
          </cell>
          <cell r="V17">
            <v>3828298.901</v>
          </cell>
          <cell r="W17">
            <v>712923215.689002</v>
          </cell>
          <cell r="X17">
            <v>47246318097.395004</v>
          </cell>
          <cell r="Y17">
            <v>428018344.99599993</v>
          </cell>
          <cell r="Z17">
            <v>132374658</v>
          </cell>
          <cell r="AA17">
            <v>146849367.062</v>
          </cell>
          <cell r="AB17">
            <v>1</v>
          </cell>
          <cell r="AC17">
            <v>10531564</v>
          </cell>
        </row>
        <row r="18">
          <cell r="C18">
            <v>578757528.067</v>
          </cell>
          <cell r="D18">
            <v>167296611.062</v>
          </cell>
          <cell r="E18">
            <v>272253526.779</v>
          </cell>
          <cell r="F18">
            <v>10792464.982</v>
          </cell>
          <cell r="G18">
            <v>261461061.797</v>
          </cell>
          <cell r="H18">
            <v>227413</v>
          </cell>
          <cell r="I18">
            <v>28103383.612</v>
          </cell>
          <cell r="J18">
            <v>74765668.877</v>
          </cell>
          <cell r="K18">
            <v>514205.677</v>
          </cell>
          <cell r="L18">
            <v>2165844</v>
          </cell>
          <cell r="M18">
            <v>237772</v>
          </cell>
          <cell r="N18">
            <v>33193103</v>
          </cell>
          <cell r="Q18">
            <v>3493519380.756</v>
          </cell>
          <cell r="R18">
            <v>1543706173.4550004</v>
          </cell>
          <cell r="S18">
            <v>71437945.857</v>
          </cell>
          <cell r="T18">
            <v>1001</v>
          </cell>
          <cell r="U18">
            <v>71436944.857</v>
          </cell>
          <cell r="V18">
            <v>18420.001</v>
          </cell>
          <cell r="W18">
            <v>114848090.07300001</v>
          </cell>
          <cell r="X18">
            <v>1719107294.237</v>
          </cell>
          <cell r="Y18">
            <v>34675537.626</v>
          </cell>
          <cell r="Z18">
            <v>19515</v>
          </cell>
          <cell r="AA18">
            <v>1387847</v>
          </cell>
          <cell r="AB18">
            <v>0</v>
          </cell>
          <cell r="AC18">
            <v>8318558</v>
          </cell>
        </row>
        <row r="19">
          <cell r="C19">
            <v>21522306.526</v>
          </cell>
          <cell r="D19">
            <v>9810302.478</v>
          </cell>
          <cell r="E19">
            <v>6476381.268999999</v>
          </cell>
          <cell r="F19">
            <v>1577053</v>
          </cell>
          <cell r="G19">
            <v>4899328.268999999</v>
          </cell>
          <cell r="H19">
            <v>31531</v>
          </cell>
          <cell r="I19">
            <v>428362</v>
          </cell>
          <cell r="J19">
            <v>4534309.499</v>
          </cell>
          <cell r="K19">
            <v>54712</v>
          </cell>
          <cell r="L19">
            <v>186708</v>
          </cell>
          <cell r="M19">
            <v>0</v>
          </cell>
          <cell r="N19">
            <v>0</v>
          </cell>
          <cell r="Q19">
            <v>6180086785.706999</v>
          </cell>
          <cell r="R19">
            <v>681747564.2049999</v>
          </cell>
          <cell r="S19">
            <v>11593218.206</v>
          </cell>
          <cell r="T19">
            <v>0</v>
          </cell>
          <cell r="U19">
            <v>11593218.206</v>
          </cell>
          <cell r="V19">
            <v>0</v>
          </cell>
          <cell r="W19">
            <v>86142083.501</v>
          </cell>
          <cell r="X19">
            <v>5391181506.491</v>
          </cell>
          <cell r="Y19">
            <v>4305417</v>
          </cell>
          <cell r="Z19">
            <v>0</v>
          </cell>
          <cell r="AA19">
            <v>3015156</v>
          </cell>
          <cell r="AB19">
            <v>0</v>
          </cell>
          <cell r="AC19">
            <v>2101840</v>
          </cell>
        </row>
        <row r="20">
          <cell r="C20">
            <v>1330992.3399999999</v>
          </cell>
          <cell r="D20">
            <v>167790.39</v>
          </cell>
          <cell r="E20">
            <v>1114336</v>
          </cell>
          <cell r="F20">
            <v>559110</v>
          </cell>
          <cell r="G20">
            <v>555226</v>
          </cell>
          <cell r="H20">
            <v>0</v>
          </cell>
          <cell r="I20">
            <v>41889</v>
          </cell>
          <cell r="J20">
            <v>6977</v>
          </cell>
          <cell r="K20">
            <v>0</v>
          </cell>
          <cell r="L20">
            <v>0</v>
          </cell>
          <cell r="M20">
            <v>0</v>
          </cell>
          <cell r="N20">
            <v>0</v>
          </cell>
          <cell r="Q20">
            <v>64071263505.019</v>
          </cell>
          <cell r="R20">
            <v>20200246056.882</v>
          </cell>
          <cell r="S20">
            <v>6296374472.502999</v>
          </cell>
          <cell r="T20">
            <v>9347076</v>
          </cell>
          <cell r="U20">
            <v>6287027414.643</v>
          </cell>
          <cell r="V20">
            <v>3409878.9</v>
          </cell>
          <cell r="W20">
            <v>478375791.11500204</v>
          </cell>
          <cell r="X20">
            <v>36560392353.704</v>
          </cell>
          <cell r="Y20">
            <v>386882306.36999995</v>
          </cell>
          <cell r="Z20">
            <v>3083583</v>
          </cell>
          <cell r="AA20">
            <v>142387878.062</v>
          </cell>
          <cell r="AB20">
            <v>1</v>
          </cell>
          <cell r="AC20">
            <v>111166</v>
          </cell>
        </row>
        <row r="21">
          <cell r="C21">
            <v>3731906011.949001</v>
          </cell>
          <cell r="D21">
            <v>439337654.02700007</v>
          </cell>
          <cell r="E21">
            <v>2849017708.2020006</v>
          </cell>
          <cell r="F21">
            <v>53969042.699</v>
          </cell>
          <cell r="G21">
            <v>2795048665.503001</v>
          </cell>
          <cell r="H21">
            <v>637484.4</v>
          </cell>
          <cell r="I21">
            <v>46713205.381</v>
          </cell>
          <cell r="J21">
            <v>324231476.248</v>
          </cell>
          <cell r="K21">
            <v>3334359.325</v>
          </cell>
          <cell r="L21">
            <v>59715531</v>
          </cell>
          <cell r="M21">
            <v>68091</v>
          </cell>
          <cell r="N21">
            <v>8850502.5</v>
          </cell>
          <cell r="Q21">
            <v>3107718863.605</v>
          </cell>
          <cell r="R21">
            <v>1327809280.425</v>
          </cell>
          <cell r="S21">
            <v>67827931</v>
          </cell>
          <cell r="T21">
            <v>0</v>
          </cell>
          <cell r="U21">
            <v>67827931</v>
          </cell>
          <cell r="V21">
            <v>0</v>
          </cell>
          <cell r="W21">
            <v>15147363</v>
          </cell>
          <cell r="X21">
            <v>1696254695.034</v>
          </cell>
          <cell r="Y21">
            <v>679594</v>
          </cell>
          <cell r="Z21">
            <v>0</v>
          </cell>
          <cell r="AA21">
            <v>0</v>
          </cell>
          <cell r="AB21">
            <v>0</v>
          </cell>
          <cell r="AC21">
            <v>0</v>
          </cell>
        </row>
        <row r="22">
          <cell r="C22">
            <v>43194852.708</v>
          </cell>
          <cell r="D22">
            <v>18365394.566000003</v>
          </cell>
          <cell r="E22">
            <v>10110751.477</v>
          </cell>
          <cell r="F22">
            <v>2288343</v>
          </cell>
          <cell r="G22">
            <v>7822408.477</v>
          </cell>
          <cell r="H22">
            <v>0</v>
          </cell>
          <cell r="I22">
            <v>295209</v>
          </cell>
          <cell r="J22">
            <v>14366506.102</v>
          </cell>
          <cell r="K22">
            <v>56992</v>
          </cell>
          <cell r="L22">
            <v>0</v>
          </cell>
          <cell r="M22">
            <v>0</v>
          </cell>
          <cell r="N22">
            <v>0</v>
          </cell>
          <cell r="Q22">
            <v>1502009131.5760002</v>
          </cell>
          <cell r="R22">
            <v>221137598.183</v>
          </cell>
          <cell r="S22">
            <v>102784917.132</v>
          </cell>
          <cell r="T22">
            <v>0</v>
          </cell>
          <cell r="U22">
            <v>102784917.132</v>
          </cell>
          <cell r="V22">
            <v>400000</v>
          </cell>
          <cell r="W22">
            <v>11546254</v>
          </cell>
          <cell r="X22">
            <v>1165637068.473</v>
          </cell>
          <cell r="Y22">
            <v>503294</v>
          </cell>
          <cell r="Z22">
            <v>0</v>
          </cell>
          <cell r="AA22">
            <v>0</v>
          </cell>
          <cell r="AB22">
            <v>0</v>
          </cell>
          <cell r="AC22">
            <v>0</v>
          </cell>
        </row>
        <row r="23">
          <cell r="C23">
            <v>11593001.51</v>
          </cell>
          <cell r="D23">
            <v>4862000.805</v>
          </cell>
          <cell r="E23">
            <v>591805</v>
          </cell>
          <cell r="F23">
            <v>0</v>
          </cell>
          <cell r="G23">
            <v>591805</v>
          </cell>
          <cell r="H23">
            <v>151773</v>
          </cell>
          <cell r="I23">
            <v>425244</v>
          </cell>
          <cell r="J23">
            <v>5555145.365</v>
          </cell>
          <cell r="K23">
            <v>7033</v>
          </cell>
          <cell r="L23">
            <v>0</v>
          </cell>
          <cell r="M23">
            <v>0</v>
          </cell>
          <cell r="N23">
            <v>0</v>
          </cell>
          <cell r="Q23">
            <v>7433684</v>
          </cell>
          <cell r="R23">
            <v>4534775</v>
          </cell>
          <cell r="S23">
            <v>0</v>
          </cell>
          <cell r="T23">
            <v>0</v>
          </cell>
          <cell r="U23">
            <v>0</v>
          </cell>
          <cell r="V23">
            <v>0</v>
          </cell>
          <cell r="W23">
            <v>687000</v>
          </cell>
          <cell r="X23">
            <v>2211909</v>
          </cell>
          <cell r="Y23">
            <v>0</v>
          </cell>
          <cell r="Z23">
            <v>0</v>
          </cell>
          <cell r="AA23">
            <v>0</v>
          </cell>
          <cell r="AB23">
            <v>0</v>
          </cell>
          <cell r="AC23">
            <v>0</v>
          </cell>
        </row>
        <row r="24">
          <cell r="C24">
            <v>139929</v>
          </cell>
          <cell r="D24">
            <v>10559</v>
          </cell>
          <cell r="E24">
            <v>0</v>
          </cell>
          <cell r="F24">
            <v>0</v>
          </cell>
          <cell r="G24">
            <v>0</v>
          </cell>
          <cell r="H24">
            <v>0</v>
          </cell>
          <cell r="I24">
            <v>0</v>
          </cell>
          <cell r="J24">
            <v>129370</v>
          </cell>
          <cell r="K24">
            <v>0</v>
          </cell>
          <cell r="L24">
            <v>0</v>
          </cell>
          <cell r="M24">
            <v>0</v>
          </cell>
          <cell r="N24">
            <v>0</v>
          </cell>
          <cell r="Q24">
            <v>1564859881.2009997</v>
          </cell>
          <cell r="R24">
            <v>700750883.47</v>
          </cell>
          <cell r="S24">
            <v>16096851.6</v>
          </cell>
          <cell r="T24">
            <v>0</v>
          </cell>
          <cell r="U24">
            <v>16096851.6</v>
          </cell>
          <cell r="V24">
            <v>0</v>
          </cell>
          <cell r="W24">
            <v>6176634</v>
          </cell>
          <cell r="X24">
            <v>711533270.456</v>
          </cell>
          <cell r="Y24">
            <v>972196</v>
          </cell>
          <cell r="Z24">
            <v>129271560</v>
          </cell>
          <cell r="AA24">
            <v>58486</v>
          </cell>
          <cell r="AB24">
            <v>0</v>
          </cell>
          <cell r="AC24">
            <v>0</v>
          </cell>
        </row>
        <row r="25">
          <cell r="C25">
            <v>25209308.266999997</v>
          </cell>
          <cell r="D25">
            <v>6727675.832</v>
          </cell>
          <cell r="E25">
            <v>14810763</v>
          </cell>
          <cell r="F25">
            <v>9063845</v>
          </cell>
          <cell r="G25">
            <v>5746918</v>
          </cell>
          <cell r="H25">
            <v>1400</v>
          </cell>
          <cell r="I25">
            <v>469248</v>
          </cell>
          <cell r="J25">
            <v>3185518.267</v>
          </cell>
          <cell r="K25">
            <v>0</v>
          </cell>
          <cell r="L25">
            <v>0</v>
          </cell>
          <cell r="M25">
            <v>0</v>
          </cell>
          <cell r="N25">
            <v>14703</v>
          </cell>
          <cell r="Q25">
            <v>27126011079.688</v>
          </cell>
          <cell r="R25">
            <v>7440520357.866001</v>
          </cell>
          <cell r="S25">
            <v>6585814729.805</v>
          </cell>
          <cell r="T25">
            <v>162207</v>
          </cell>
          <cell r="U25">
            <v>6585652523.805</v>
          </cell>
          <cell r="V25">
            <v>0</v>
          </cell>
          <cell r="W25">
            <v>82887662.277</v>
          </cell>
          <cell r="X25">
            <v>12836800059.505003</v>
          </cell>
          <cell r="Y25">
            <v>161055470.94199997</v>
          </cell>
          <cell r="Z25">
            <v>4197335</v>
          </cell>
          <cell r="AA25">
            <v>14707034.64</v>
          </cell>
          <cell r="AB25">
            <v>0</v>
          </cell>
          <cell r="AC25">
            <v>28431</v>
          </cell>
        </row>
        <row r="26">
          <cell r="C26">
            <v>13826350014.602001</v>
          </cell>
          <cell r="D26">
            <v>334259540.08000004</v>
          </cell>
          <cell r="E26">
            <v>13245820310.562</v>
          </cell>
          <cell r="F26">
            <v>285361110.316</v>
          </cell>
          <cell r="G26">
            <v>12960459200.246002</v>
          </cell>
          <cell r="H26">
            <v>290651.114</v>
          </cell>
          <cell r="I26">
            <v>22879700.161</v>
          </cell>
          <cell r="J26">
            <v>214515592.01399997</v>
          </cell>
          <cell r="K26">
            <v>3967634.5439999998</v>
          </cell>
          <cell r="L26">
            <v>4616110</v>
          </cell>
          <cell r="M26">
            <v>0</v>
          </cell>
          <cell r="N26">
            <v>479</v>
          </cell>
        </row>
      </sheetData>
      <sheetData sheetId="6">
        <row r="11">
          <cell r="C11">
            <v>126297416464.60701</v>
          </cell>
          <cell r="D11">
            <v>18174673162.873</v>
          </cell>
          <cell r="E11">
            <v>1909269911.0179996</v>
          </cell>
          <cell r="F11">
            <v>2845980.505</v>
          </cell>
          <cell r="G11">
            <v>2582543210.0259995</v>
          </cell>
          <cell r="H11">
            <v>11280390145.622002</v>
          </cell>
          <cell r="I11">
            <v>957492257.5899999</v>
          </cell>
          <cell r="J11">
            <v>1442131658.112</v>
          </cell>
          <cell r="K11">
            <v>81808854654.473</v>
          </cell>
          <cell r="L11">
            <v>26313888646.527008</v>
          </cell>
        </row>
        <row r="12">
          <cell r="C12">
            <v>104018340427.718</v>
          </cell>
          <cell r="D12">
            <v>16203045458.079004</v>
          </cell>
          <cell r="E12">
            <v>1598913213.611</v>
          </cell>
          <cell r="F12">
            <v>1870158.5</v>
          </cell>
          <cell r="G12">
            <v>2503995508.443</v>
          </cell>
          <cell r="H12">
            <v>11094289729.04</v>
          </cell>
          <cell r="I12">
            <v>879726472.0149999</v>
          </cell>
          <cell r="J12">
            <v>124250376.47</v>
          </cell>
          <cell r="K12">
            <v>66449370549.491</v>
          </cell>
          <cell r="L12">
            <v>21365924418.728004</v>
          </cell>
        </row>
        <row r="13">
          <cell r="C13">
            <v>22279076054.522</v>
          </cell>
          <cell r="D13">
            <v>1971627704.7939997</v>
          </cell>
          <cell r="E13">
            <v>310356697.407</v>
          </cell>
          <cell r="F13">
            <v>975822.005</v>
          </cell>
          <cell r="G13">
            <v>78547701.583</v>
          </cell>
          <cell r="H13">
            <v>186100416.582</v>
          </cell>
          <cell r="I13">
            <v>77765785.57499999</v>
          </cell>
          <cell r="J13">
            <v>1317881281.6420002</v>
          </cell>
          <cell r="K13">
            <v>15359484104.981998</v>
          </cell>
          <cell r="L13">
            <v>4947964245.799</v>
          </cell>
        </row>
        <row r="14">
          <cell r="C14">
            <v>1004510223.833</v>
          </cell>
          <cell r="D14">
            <v>33024539.699</v>
          </cell>
          <cell r="E14">
            <v>16272612.193</v>
          </cell>
          <cell r="F14">
            <v>8100</v>
          </cell>
          <cell r="G14">
            <v>3805117</v>
          </cell>
          <cell r="H14">
            <v>3940377.5</v>
          </cell>
          <cell r="I14">
            <v>5267678</v>
          </cell>
          <cell r="J14">
            <v>3730655.006</v>
          </cell>
          <cell r="K14">
            <v>796551393.789</v>
          </cell>
          <cell r="L14">
            <v>174934290.203</v>
          </cell>
        </row>
        <row r="15">
          <cell r="C15">
            <v>684432984.99</v>
          </cell>
          <cell r="D15">
            <v>3410149.835</v>
          </cell>
          <cell r="E15">
            <v>3312781.835</v>
          </cell>
          <cell r="F15">
            <v>0</v>
          </cell>
          <cell r="G15">
            <v>10000</v>
          </cell>
          <cell r="H15">
            <v>0</v>
          </cell>
          <cell r="I15">
            <v>0</v>
          </cell>
          <cell r="J15">
            <v>87368</v>
          </cell>
          <cell r="K15">
            <v>598992968.655</v>
          </cell>
          <cell r="L15">
            <v>82029866.5</v>
          </cell>
        </row>
        <row r="16">
          <cell r="C16">
            <v>125292906239.87103</v>
          </cell>
          <cell r="D16">
            <v>18141648024.081</v>
          </cell>
          <cell r="E16">
            <v>1892997099.9779997</v>
          </cell>
          <cell r="F16">
            <v>2837280.505</v>
          </cell>
          <cell r="G16">
            <v>2578738093.1259995</v>
          </cell>
          <cell r="H16">
            <v>11276449767.708002</v>
          </cell>
          <cell r="I16">
            <v>952224579.869</v>
          </cell>
          <cell r="J16">
            <v>1438401202.895</v>
          </cell>
          <cell r="K16">
            <v>81012303260.336</v>
          </cell>
          <cell r="L16">
            <v>26138954355.13701</v>
          </cell>
        </row>
        <row r="17">
          <cell r="C17">
            <v>84340545145.58102</v>
          </cell>
          <cell r="D17">
            <v>4317638751.752001</v>
          </cell>
          <cell r="E17">
            <v>1061608884.962</v>
          </cell>
          <cell r="F17">
            <v>1759967.005</v>
          </cell>
          <cell r="G17">
            <v>359908095.434</v>
          </cell>
          <cell r="H17">
            <v>1440189651.825001</v>
          </cell>
          <cell r="I17">
            <v>128441032.28400001</v>
          </cell>
          <cell r="J17">
            <v>1325731120.242</v>
          </cell>
          <cell r="K17">
            <v>61421220915.401</v>
          </cell>
          <cell r="L17">
            <v>18601684875.340008</v>
          </cell>
        </row>
        <row r="18">
          <cell r="C18">
            <v>4072276908.823</v>
          </cell>
          <cell r="D18">
            <v>552279851.856</v>
          </cell>
          <cell r="E18">
            <v>160834395.952</v>
          </cell>
          <cell r="F18">
            <v>920442.0009999999</v>
          </cell>
          <cell r="G18">
            <v>44254564.742</v>
          </cell>
          <cell r="H18">
            <v>132888063.45699999</v>
          </cell>
          <cell r="I18">
            <v>15933078.821</v>
          </cell>
          <cell r="J18">
            <v>197448706.88300002</v>
          </cell>
          <cell r="K18">
            <v>2287521833.8799996</v>
          </cell>
          <cell r="L18">
            <v>1232475023.4969997</v>
          </cell>
        </row>
        <row r="19">
          <cell r="C19">
            <v>6201609092.232999</v>
          </cell>
          <cell r="D19">
            <v>21490518.526</v>
          </cell>
          <cell r="E19">
            <v>10250538.526</v>
          </cell>
          <cell r="F19">
            <v>3543</v>
          </cell>
          <cell r="G19">
            <v>4989053</v>
          </cell>
          <cell r="H19">
            <v>311492</v>
          </cell>
          <cell r="I19">
            <v>555536</v>
          </cell>
          <cell r="J19">
            <v>5380356</v>
          </cell>
          <cell r="K19">
            <v>5607910950.023</v>
          </cell>
          <cell r="L19">
            <v>572207822.684</v>
          </cell>
        </row>
        <row r="20">
          <cell r="C20">
            <v>1330992.3399999999</v>
          </cell>
          <cell r="D20">
            <v>1330992.3399999999</v>
          </cell>
          <cell r="E20">
            <v>304742.33999999997</v>
          </cell>
          <cell r="F20">
            <v>8601</v>
          </cell>
          <cell r="G20">
            <v>763782</v>
          </cell>
          <cell r="H20">
            <v>159152</v>
          </cell>
          <cell r="I20">
            <v>89190</v>
          </cell>
          <cell r="J20">
            <v>5525</v>
          </cell>
          <cell r="K20">
            <v>0</v>
          </cell>
          <cell r="L20">
            <v>0</v>
          </cell>
        </row>
        <row r="21">
          <cell r="C21">
            <v>67803169516.967995</v>
          </cell>
          <cell r="D21">
            <v>3661456925.6410007</v>
          </cell>
          <cell r="E21">
            <v>832501957.355</v>
          </cell>
          <cell r="F21">
            <v>818181.004</v>
          </cell>
          <cell r="G21">
            <v>300052470.692</v>
          </cell>
          <cell r="H21">
            <v>1297868574.7680013</v>
          </cell>
          <cell r="I21">
            <v>108893423.463</v>
          </cell>
          <cell r="J21">
            <v>1121322318.359</v>
          </cell>
          <cell r="K21">
            <v>49388206642.689</v>
          </cell>
          <cell r="L21">
            <v>14753505948.098005</v>
          </cell>
        </row>
        <row r="22">
          <cell r="C22">
            <v>3150913716.313</v>
          </cell>
          <cell r="D22">
            <v>43471016.706</v>
          </cell>
          <cell r="E22">
            <v>33340815.106000002</v>
          </cell>
          <cell r="F22">
            <v>0</v>
          </cell>
          <cell r="G22">
            <v>4370304</v>
          </cell>
          <cell r="H22">
            <v>3536039.6</v>
          </cell>
          <cell r="I22">
            <v>1929929</v>
          </cell>
          <cell r="J22">
            <v>293929.002</v>
          </cell>
          <cell r="K22">
            <v>1932045114.432</v>
          </cell>
          <cell r="L22">
            <v>1175397583.6629999</v>
          </cell>
        </row>
        <row r="23">
          <cell r="C23">
            <v>1513602133.0860002</v>
          </cell>
          <cell r="D23">
            <v>11823171.51</v>
          </cell>
          <cell r="E23">
            <v>11287057.51</v>
          </cell>
          <cell r="F23">
            <v>0</v>
          </cell>
          <cell r="G23">
            <v>37000</v>
          </cell>
          <cell r="H23">
            <v>7300</v>
          </cell>
          <cell r="I23">
            <v>300000</v>
          </cell>
          <cell r="J23">
            <v>191814</v>
          </cell>
          <cell r="K23">
            <v>1262713052.606</v>
          </cell>
          <cell r="L23">
            <v>239065909.97</v>
          </cell>
        </row>
        <row r="24">
          <cell r="C24">
            <v>7573613</v>
          </cell>
          <cell r="D24">
            <v>139929</v>
          </cell>
          <cell r="E24">
            <v>139929</v>
          </cell>
          <cell r="F24">
            <v>0</v>
          </cell>
          <cell r="G24">
            <v>0</v>
          </cell>
          <cell r="H24">
            <v>0</v>
          </cell>
          <cell r="I24">
            <v>0</v>
          </cell>
          <cell r="J24">
            <v>0</v>
          </cell>
          <cell r="K24">
            <v>2565003</v>
          </cell>
          <cell r="L24">
            <v>4868681</v>
          </cell>
        </row>
        <row r="25">
          <cell r="C25">
            <v>1590069189.4679997</v>
          </cell>
          <cell r="D25">
            <v>25646946.173</v>
          </cell>
          <cell r="E25">
            <v>12949449.173</v>
          </cell>
          <cell r="F25">
            <v>9200</v>
          </cell>
          <cell r="G25">
            <v>5440921</v>
          </cell>
          <cell r="H25">
            <v>5419030</v>
          </cell>
          <cell r="I25">
            <v>739875</v>
          </cell>
          <cell r="J25">
            <v>1088471</v>
          </cell>
          <cell r="K25">
            <v>940258318.7709999</v>
          </cell>
          <cell r="L25">
            <v>624163924.4280001</v>
          </cell>
        </row>
        <row r="26">
          <cell r="C26">
            <v>40952361094.29</v>
          </cell>
          <cell r="D26">
            <v>13824009272.329</v>
          </cell>
          <cell r="E26">
            <v>831388215.0159999</v>
          </cell>
          <cell r="F26">
            <v>1077313.5</v>
          </cell>
          <cell r="G26">
            <v>2218829997.692</v>
          </cell>
          <cell r="H26">
            <v>9836260115.883001</v>
          </cell>
          <cell r="I26">
            <v>823783547.5849999</v>
          </cell>
          <cell r="J26">
            <v>112670082.653</v>
          </cell>
          <cell r="K26">
            <v>19591082344.935</v>
          </cell>
          <cell r="L26">
            <v>7537269479.797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N 11"/>
      <sheetName val="TC 12"/>
      <sheetName val="DDHC 19"/>
      <sheetName val="sua  mau an tuyen khong ro 9"/>
    </sheetNames>
    <sheetDataSet>
      <sheetData sheetId="0">
        <row r="15">
          <cell r="B15" t="str">
            <v>An Giang</v>
          </cell>
          <cell r="C15">
            <v>50</v>
          </cell>
          <cell r="D15">
            <v>0</v>
          </cell>
          <cell r="E15">
            <v>50</v>
          </cell>
          <cell r="F15">
            <v>50</v>
          </cell>
          <cell r="G15">
            <v>0</v>
          </cell>
          <cell r="H15">
            <v>50</v>
          </cell>
          <cell r="I15">
            <v>40</v>
          </cell>
          <cell r="J15">
            <v>29</v>
          </cell>
          <cell r="K15">
            <v>11</v>
          </cell>
          <cell r="L15">
            <v>10</v>
          </cell>
          <cell r="M15">
            <v>10</v>
          </cell>
          <cell r="N15">
            <v>0</v>
          </cell>
          <cell r="O15">
            <v>0</v>
          </cell>
          <cell r="P15">
            <v>40</v>
          </cell>
          <cell r="Q15">
            <v>5</v>
          </cell>
          <cell r="R15">
            <v>2</v>
          </cell>
          <cell r="S15">
            <v>2</v>
          </cell>
          <cell r="T15">
            <v>23</v>
          </cell>
          <cell r="U15">
            <v>8</v>
          </cell>
        </row>
        <row r="16">
          <cell r="B16" t="str">
            <v>Bạc Liêu</v>
          </cell>
          <cell r="C16">
            <v>4</v>
          </cell>
          <cell r="D16">
            <v>1</v>
          </cell>
          <cell r="E16">
            <v>3</v>
          </cell>
          <cell r="F16">
            <v>4</v>
          </cell>
          <cell r="G16">
            <v>1</v>
          </cell>
          <cell r="H16">
            <v>3</v>
          </cell>
          <cell r="I16">
            <v>4</v>
          </cell>
          <cell r="J16">
            <v>3</v>
          </cell>
          <cell r="K16">
            <v>1</v>
          </cell>
          <cell r="L16">
            <v>0</v>
          </cell>
          <cell r="M16">
            <v>0</v>
          </cell>
          <cell r="N16">
            <v>0</v>
          </cell>
          <cell r="O16">
            <v>0</v>
          </cell>
          <cell r="P16">
            <v>4</v>
          </cell>
          <cell r="Q16">
            <v>1</v>
          </cell>
          <cell r="R16">
            <v>2</v>
          </cell>
          <cell r="S16">
            <v>0</v>
          </cell>
          <cell r="T16">
            <v>1</v>
          </cell>
          <cell r="U16">
            <v>0</v>
          </cell>
        </row>
        <row r="17">
          <cell r="B17" t="str">
            <v>Bắc Giang</v>
          </cell>
          <cell r="C17">
            <v>3</v>
          </cell>
          <cell r="D17">
            <v>0</v>
          </cell>
          <cell r="E17">
            <v>3</v>
          </cell>
          <cell r="F17">
            <v>3</v>
          </cell>
          <cell r="G17">
            <v>0</v>
          </cell>
          <cell r="H17">
            <v>3</v>
          </cell>
          <cell r="I17">
            <v>3</v>
          </cell>
          <cell r="J17">
            <v>3</v>
          </cell>
          <cell r="K17">
            <v>0</v>
          </cell>
          <cell r="L17">
            <v>0</v>
          </cell>
          <cell r="M17">
            <v>0</v>
          </cell>
          <cell r="N17">
            <v>0</v>
          </cell>
          <cell r="O17">
            <v>0</v>
          </cell>
          <cell r="P17">
            <v>3</v>
          </cell>
          <cell r="Q17">
            <v>1</v>
          </cell>
          <cell r="R17">
            <v>0</v>
          </cell>
          <cell r="S17">
            <v>0</v>
          </cell>
          <cell r="T17">
            <v>2</v>
          </cell>
          <cell r="U17">
            <v>0</v>
          </cell>
        </row>
        <row r="18">
          <cell r="B18" t="str">
            <v>Bắc Kạn</v>
          </cell>
          <cell r="C18">
            <v>2</v>
          </cell>
          <cell r="D18">
            <v>0</v>
          </cell>
          <cell r="E18">
            <v>2</v>
          </cell>
          <cell r="F18">
            <v>2</v>
          </cell>
          <cell r="G18">
            <v>0</v>
          </cell>
          <cell r="H18">
            <v>2</v>
          </cell>
          <cell r="I18">
            <v>2</v>
          </cell>
          <cell r="J18">
            <v>2</v>
          </cell>
          <cell r="K18">
            <v>0</v>
          </cell>
          <cell r="L18">
            <v>0</v>
          </cell>
          <cell r="M18">
            <v>0</v>
          </cell>
          <cell r="N18">
            <v>0</v>
          </cell>
          <cell r="O18">
            <v>0</v>
          </cell>
          <cell r="P18">
            <v>2</v>
          </cell>
          <cell r="Q18">
            <v>0</v>
          </cell>
          <cell r="R18">
            <v>0</v>
          </cell>
          <cell r="S18">
            <v>1</v>
          </cell>
          <cell r="T18">
            <v>1</v>
          </cell>
          <cell r="U18">
            <v>0</v>
          </cell>
        </row>
        <row r="19">
          <cell r="B19" t="str">
            <v>Bắc Ninh</v>
          </cell>
          <cell r="C19">
            <v>63</v>
          </cell>
          <cell r="D19">
            <v>2</v>
          </cell>
          <cell r="E19">
            <v>61</v>
          </cell>
          <cell r="F19">
            <v>22</v>
          </cell>
          <cell r="G19">
            <v>2</v>
          </cell>
          <cell r="H19">
            <v>20</v>
          </cell>
          <cell r="I19">
            <v>20</v>
          </cell>
          <cell r="J19">
            <v>16</v>
          </cell>
          <cell r="K19">
            <v>4</v>
          </cell>
          <cell r="L19">
            <v>2</v>
          </cell>
          <cell r="M19">
            <v>0</v>
          </cell>
          <cell r="N19">
            <v>2</v>
          </cell>
          <cell r="O19">
            <v>0</v>
          </cell>
          <cell r="P19">
            <v>20</v>
          </cell>
          <cell r="Q19">
            <v>4</v>
          </cell>
          <cell r="R19">
            <v>0</v>
          </cell>
          <cell r="S19">
            <v>1</v>
          </cell>
          <cell r="T19">
            <v>12</v>
          </cell>
          <cell r="U19">
            <v>3</v>
          </cell>
        </row>
        <row r="20">
          <cell r="B20" t="str">
            <v>Bến Tre</v>
          </cell>
          <cell r="C20">
            <v>16</v>
          </cell>
          <cell r="D20">
            <v>0</v>
          </cell>
          <cell r="E20">
            <v>16</v>
          </cell>
          <cell r="F20">
            <v>16</v>
          </cell>
          <cell r="G20">
            <v>0</v>
          </cell>
          <cell r="H20">
            <v>16</v>
          </cell>
          <cell r="I20">
            <v>12</v>
          </cell>
          <cell r="J20">
            <v>6</v>
          </cell>
          <cell r="K20">
            <v>6</v>
          </cell>
          <cell r="L20">
            <v>4</v>
          </cell>
          <cell r="M20">
            <v>0</v>
          </cell>
          <cell r="N20">
            <v>4</v>
          </cell>
          <cell r="O20">
            <v>0</v>
          </cell>
          <cell r="P20">
            <v>12</v>
          </cell>
          <cell r="Q20">
            <v>2</v>
          </cell>
          <cell r="R20">
            <v>0</v>
          </cell>
          <cell r="S20">
            <v>0</v>
          </cell>
          <cell r="T20">
            <v>9</v>
          </cell>
          <cell r="U20">
            <v>1</v>
          </cell>
        </row>
        <row r="21">
          <cell r="B21" t="str">
            <v>Bình Dương</v>
          </cell>
          <cell r="C21">
            <v>27</v>
          </cell>
          <cell r="D21">
            <v>6</v>
          </cell>
          <cell r="E21">
            <v>21</v>
          </cell>
          <cell r="F21">
            <v>27</v>
          </cell>
          <cell r="G21">
            <v>6</v>
          </cell>
          <cell r="H21">
            <v>21</v>
          </cell>
          <cell r="I21">
            <v>27</v>
          </cell>
          <cell r="J21">
            <v>18</v>
          </cell>
          <cell r="K21">
            <v>9</v>
          </cell>
          <cell r="L21">
            <v>0</v>
          </cell>
          <cell r="M21">
            <v>0</v>
          </cell>
          <cell r="N21">
            <v>0</v>
          </cell>
          <cell r="O21">
            <v>0</v>
          </cell>
          <cell r="P21">
            <v>27</v>
          </cell>
          <cell r="Q21">
            <v>1</v>
          </cell>
          <cell r="R21">
            <v>0</v>
          </cell>
          <cell r="S21">
            <v>0</v>
          </cell>
          <cell r="T21">
            <v>15</v>
          </cell>
          <cell r="U21">
            <v>11</v>
          </cell>
        </row>
        <row r="22">
          <cell r="B22" t="str">
            <v>Bình Định</v>
          </cell>
          <cell r="C22">
            <v>34</v>
          </cell>
          <cell r="D22">
            <v>1</v>
          </cell>
          <cell r="E22">
            <v>33</v>
          </cell>
          <cell r="F22">
            <v>34</v>
          </cell>
          <cell r="G22">
            <v>1</v>
          </cell>
          <cell r="H22">
            <v>33</v>
          </cell>
          <cell r="I22">
            <v>11</v>
          </cell>
          <cell r="J22">
            <v>9</v>
          </cell>
          <cell r="K22">
            <v>2</v>
          </cell>
          <cell r="L22">
            <v>23</v>
          </cell>
          <cell r="M22">
            <v>1</v>
          </cell>
          <cell r="N22">
            <v>21</v>
          </cell>
          <cell r="O22">
            <v>1</v>
          </cell>
          <cell r="P22">
            <v>11</v>
          </cell>
          <cell r="Q22">
            <v>1</v>
          </cell>
          <cell r="R22">
            <v>3</v>
          </cell>
          <cell r="S22">
            <v>1</v>
          </cell>
          <cell r="T22">
            <v>2</v>
          </cell>
          <cell r="U22">
            <v>4</v>
          </cell>
        </row>
        <row r="23">
          <cell r="B23" t="str">
            <v>Bình Phước</v>
          </cell>
          <cell r="C23">
            <v>7</v>
          </cell>
          <cell r="D23">
            <v>1</v>
          </cell>
          <cell r="E23">
            <v>6</v>
          </cell>
          <cell r="F23">
            <v>7</v>
          </cell>
          <cell r="G23">
            <v>1</v>
          </cell>
          <cell r="H23">
            <v>6</v>
          </cell>
          <cell r="I23">
            <v>7</v>
          </cell>
          <cell r="J23">
            <v>4</v>
          </cell>
          <cell r="K23">
            <v>3</v>
          </cell>
          <cell r="L23">
            <v>0</v>
          </cell>
          <cell r="M23">
            <v>0</v>
          </cell>
          <cell r="N23">
            <v>0</v>
          </cell>
          <cell r="O23">
            <v>0</v>
          </cell>
          <cell r="P23">
            <v>7</v>
          </cell>
          <cell r="Q23">
            <v>0</v>
          </cell>
          <cell r="R23">
            <v>2</v>
          </cell>
          <cell r="S23">
            <v>1</v>
          </cell>
          <cell r="T23">
            <v>0</v>
          </cell>
          <cell r="U23">
            <v>4</v>
          </cell>
        </row>
        <row r="24">
          <cell r="B24" t="str">
            <v>Bình Thuận</v>
          </cell>
          <cell r="C24">
            <v>15</v>
          </cell>
          <cell r="D24">
            <v>2</v>
          </cell>
          <cell r="E24">
            <v>13</v>
          </cell>
          <cell r="F24">
            <v>15</v>
          </cell>
          <cell r="G24">
            <v>2</v>
          </cell>
          <cell r="H24">
            <v>13</v>
          </cell>
          <cell r="I24">
            <v>15</v>
          </cell>
          <cell r="J24">
            <v>12</v>
          </cell>
          <cell r="K24">
            <v>3</v>
          </cell>
          <cell r="L24">
            <v>0</v>
          </cell>
          <cell r="M24">
            <v>0</v>
          </cell>
          <cell r="N24">
            <v>0</v>
          </cell>
          <cell r="O24">
            <v>0</v>
          </cell>
          <cell r="P24">
            <v>15</v>
          </cell>
          <cell r="Q24">
            <v>5</v>
          </cell>
          <cell r="R24">
            <v>3</v>
          </cell>
          <cell r="S24">
            <v>0</v>
          </cell>
          <cell r="T24">
            <v>4</v>
          </cell>
          <cell r="U24">
            <v>3</v>
          </cell>
        </row>
        <row r="25">
          <cell r="B25" t="str">
            <v>BR-Vũng Tàu</v>
          </cell>
          <cell r="C25">
            <v>13</v>
          </cell>
          <cell r="D25">
            <v>0</v>
          </cell>
          <cell r="E25">
            <v>13</v>
          </cell>
          <cell r="F25">
            <v>13</v>
          </cell>
          <cell r="G25">
            <v>0</v>
          </cell>
          <cell r="H25">
            <v>13</v>
          </cell>
          <cell r="I25">
            <v>8</v>
          </cell>
          <cell r="J25">
            <v>8</v>
          </cell>
          <cell r="K25">
            <v>0</v>
          </cell>
          <cell r="L25">
            <v>5</v>
          </cell>
          <cell r="M25">
            <v>5</v>
          </cell>
          <cell r="N25">
            <v>0</v>
          </cell>
          <cell r="O25">
            <v>0</v>
          </cell>
          <cell r="P25">
            <v>8</v>
          </cell>
          <cell r="Q25">
            <v>2</v>
          </cell>
          <cell r="R25">
            <v>0</v>
          </cell>
          <cell r="S25">
            <v>0</v>
          </cell>
          <cell r="T25">
            <v>4</v>
          </cell>
          <cell r="U25">
            <v>2</v>
          </cell>
        </row>
        <row r="26">
          <cell r="B26" t="str">
            <v>Cà Mau</v>
          </cell>
          <cell r="C26">
            <v>47</v>
          </cell>
          <cell r="D26">
            <v>0</v>
          </cell>
          <cell r="E26">
            <v>47</v>
          </cell>
          <cell r="F26">
            <v>47</v>
          </cell>
          <cell r="G26">
            <v>0</v>
          </cell>
          <cell r="H26">
            <v>47</v>
          </cell>
          <cell r="I26">
            <v>37</v>
          </cell>
          <cell r="J26">
            <v>28</v>
          </cell>
          <cell r="K26">
            <v>9</v>
          </cell>
          <cell r="L26">
            <v>10</v>
          </cell>
          <cell r="M26">
            <v>2</v>
          </cell>
          <cell r="N26">
            <v>8</v>
          </cell>
          <cell r="O26">
            <v>0</v>
          </cell>
          <cell r="P26">
            <v>37</v>
          </cell>
          <cell r="Q26">
            <v>4</v>
          </cell>
          <cell r="R26">
            <v>5</v>
          </cell>
          <cell r="S26">
            <v>1</v>
          </cell>
          <cell r="T26">
            <v>21</v>
          </cell>
          <cell r="U26">
            <v>6</v>
          </cell>
        </row>
        <row r="27">
          <cell r="B27" t="str">
            <v>Cao Bằng</v>
          </cell>
          <cell r="C27">
            <v>3</v>
          </cell>
          <cell r="D27">
            <v>0</v>
          </cell>
          <cell r="E27">
            <v>3</v>
          </cell>
          <cell r="F27">
            <v>3</v>
          </cell>
          <cell r="G27">
            <v>0</v>
          </cell>
          <cell r="H27">
            <v>3</v>
          </cell>
          <cell r="I27">
            <v>3</v>
          </cell>
          <cell r="J27">
            <v>1</v>
          </cell>
          <cell r="K27">
            <v>2</v>
          </cell>
          <cell r="L27">
            <v>0</v>
          </cell>
          <cell r="M27">
            <v>0</v>
          </cell>
          <cell r="N27">
            <v>0</v>
          </cell>
          <cell r="O27">
            <v>0</v>
          </cell>
          <cell r="P27">
            <v>3</v>
          </cell>
          <cell r="Q27">
            <v>0</v>
          </cell>
          <cell r="R27">
            <v>0</v>
          </cell>
          <cell r="S27">
            <v>0</v>
          </cell>
          <cell r="T27">
            <v>2</v>
          </cell>
          <cell r="U27">
            <v>1</v>
          </cell>
        </row>
        <row r="28">
          <cell r="B28" t="str">
            <v>Cần Thơ</v>
          </cell>
          <cell r="C28">
            <v>223</v>
          </cell>
          <cell r="D28">
            <v>2</v>
          </cell>
          <cell r="E28">
            <v>221</v>
          </cell>
          <cell r="F28">
            <v>207</v>
          </cell>
          <cell r="G28">
            <v>2</v>
          </cell>
          <cell r="H28">
            <v>205</v>
          </cell>
          <cell r="I28">
            <v>148</v>
          </cell>
          <cell r="J28">
            <v>127</v>
          </cell>
          <cell r="K28">
            <v>21</v>
          </cell>
          <cell r="L28">
            <v>59</v>
          </cell>
          <cell r="M28">
            <v>0</v>
          </cell>
          <cell r="N28">
            <v>59</v>
          </cell>
          <cell r="O28">
            <v>0</v>
          </cell>
          <cell r="P28">
            <v>148</v>
          </cell>
          <cell r="Q28">
            <v>24</v>
          </cell>
          <cell r="R28">
            <v>1</v>
          </cell>
          <cell r="S28">
            <v>11</v>
          </cell>
          <cell r="T28">
            <v>110</v>
          </cell>
          <cell r="U28">
            <v>2</v>
          </cell>
        </row>
        <row r="29">
          <cell r="B29" t="str">
            <v>Đà Nẵng</v>
          </cell>
          <cell r="C29">
            <v>32</v>
          </cell>
          <cell r="D29">
            <v>4</v>
          </cell>
          <cell r="E29">
            <v>28</v>
          </cell>
          <cell r="F29">
            <v>32</v>
          </cell>
          <cell r="G29">
            <v>4</v>
          </cell>
          <cell r="H29">
            <v>28</v>
          </cell>
          <cell r="I29">
            <v>25</v>
          </cell>
          <cell r="J29">
            <v>24</v>
          </cell>
          <cell r="K29">
            <v>1</v>
          </cell>
          <cell r="L29">
            <v>7</v>
          </cell>
          <cell r="M29">
            <v>0</v>
          </cell>
          <cell r="N29">
            <v>7</v>
          </cell>
          <cell r="O29">
            <v>0</v>
          </cell>
          <cell r="P29">
            <v>25</v>
          </cell>
          <cell r="Q29">
            <v>2</v>
          </cell>
          <cell r="R29">
            <v>3</v>
          </cell>
          <cell r="S29">
            <v>0</v>
          </cell>
          <cell r="T29">
            <v>15</v>
          </cell>
          <cell r="U29">
            <v>5</v>
          </cell>
        </row>
        <row r="30">
          <cell r="B30" t="str">
            <v>Đắk Lắc</v>
          </cell>
          <cell r="C30">
            <v>39</v>
          </cell>
          <cell r="D30">
            <v>3</v>
          </cell>
          <cell r="E30">
            <v>36</v>
          </cell>
          <cell r="F30">
            <v>39</v>
          </cell>
          <cell r="G30">
            <v>3</v>
          </cell>
          <cell r="H30">
            <v>36</v>
          </cell>
          <cell r="I30">
            <v>37</v>
          </cell>
          <cell r="J30">
            <v>33</v>
          </cell>
          <cell r="K30">
            <v>4</v>
          </cell>
          <cell r="L30">
            <v>2</v>
          </cell>
          <cell r="M30">
            <v>1</v>
          </cell>
          <cell r="N30">
            <v>1</v>
          </cell>
          <cell r="O30">
            <v>0</v>
          </cell>
          <cell r="P30">
            <v>37</v>
          </cell>
          <cell r="Q30">
            <v>8</v>
          </cell>
          <cell r="R30">
            <v>0</v>
          </cell>
          <cell r="S30">
            <v>2</v>
          </cell>
          <cell r="T30">
            <v>23</v>
          </cell>
          <cell r="U30">
            <v>4</v>
          </cell>
        </row>
        <row r="31">
          <cell r="B31" t="str">
            <v>Đắk Nông</v>
          </cell>
          <cell r="C31">
            <v>34</v>
          </cell>
          <cell r="D31">
            <v>2</v>
          </cell>
          <cell r="E31">
            <v>32</v>
          </cell>
          <cell r="F31">
            <v>34</v>
          </cell>
          <cell r="G31">
            <v>2</v>
          </cell>
          <cell r="H31">
            <v>32</v>
          </cell>
          <cell r="I31">
            <v>15</v>
          </cell>
          <cell r="J31">
            <v>15</v>
          </cell>
          <cell r="K31">
            <v>0</v>
          </cell>
          <cell r="L31">
            <v>19</v>
          </cell>
          <cell r="M31">
            <v>0</v>
          </cell>
          <cell r="N31">
            <v>12</v>
          </cell>
          <cell r="O31">
            <v>7</v>
          </cell>
          <cell r="P31">
            <v>15</v>
          </cell>
          <cell r="Q31">
            <v>1</v>
          </cell>
          <cell r="R31">
            <v>1</v>
          </cell>
          <cell r="S31">
            <v>2</v>
          </cell>
          <cell r="T31">
            <v>6</v>
          </cell>
          <cell r="U31">
            <v>5</v>
          </cell>
        </row>
        <row r="32">
          <cell r="B32" t="str">
            <v>Điện Biên</v>
          </cell>
          <cell r="C32">
            <v>1</v>
          </cell>
          <cell r="D32">
            <v>0</v>
          </cell>
          <cell r="E32">
            <v>1</v>
          </cell>
          <cell r="F32">
            <v>1</v>
          </cell>
          <cell r="G32">
            <v>0</v>
          </cell>
          <cell r="H32">
            <v>1</v>
          </cell>
          <cell r="I32">
            <v>1</v>
          </cell>
          <cell r="J32">
            <v>1</v>
          </cell>
          <cell r="K32">
            <v>0</v>
          </cell>
          <cell r="L32">
            <v>0</v>
          </cell>
          <cell r="M32">
            <v>0</v>
          </cell>
          <cell r="N32">
            <v>0</v>
          </cell>
          <cell r="O32">
            <v>0</v>
          </cell>
          <cell r="P32">
            <v>1</v>
          </cell>
          <cell r="Q32">
            <v>0</v>
          </cell>
          <cell r="R32">
            <v>0</v>
          </cell>
          <cell r="S32">
            <v>0</v>
          </cell>
          <cell r="T32">
            <v>1</v>
          </cell>
          <cell r="U32">
            <v>0</v>
          </cell>
        </row>
        <row r="33">
          <cell r="B33" t="str">
            <v>Đồng Nai</v>
          </cell>
          <cell r="C33">
            <v>53</v>
          </cell>
          <cell r="D33">
            <v>4</v>
          </cell>
          <cell r="E33">
            <v>49</v>
          </cell>
          <cell r="F33">
            <v>53</v>
          </cell>
          <cell r="G33">
            <v>4</v>
          </cell>
          <cell r="H33">
            <v>49</v>
          </cell>
          <cell r="I33">
            <v>52</v>
          </cell>
          <cell r="J33">
            <v>46</v>
          </cell>
          <cell r="K33">
            <v>6</v>
          </cell>
          <cell r="L33">
            <v>1</v>
          </cell>
          <cell r="M33">
            <v>1</v>
          </cell>
          <cell r="N33">
            <v>0</v>
          </cell>
          <cell r="O33">
            <v>0</v>
          </cell>
          <cell r="P33">
            <v>52</v>
          </cell>
          <cell r="Q33">
            <v>14</v>
          </cell>
          <cell r="R33">
            <v>1</v>
          </cell>
          <cell r="S33">
            <v>3</v>
          </cell>
          <cell r="T33">
            <v>23</v>
          </cell>
          <cell r="U33">
            <v>11</v>
          </cell>
        </row>
        <row r="34">
          <cell r="B34" t="str">
            <v>Đồng Tháp</v>
          </cell>
          <cell r="C34">
            <v>37</v>
          </cell>
          <cell r="D34">
            <v>1</v>
          </cell>
          <cell r="E34">
            <v>36</v>
          </cell>
          <cell r="F34">
            <v>37</v>
          </cell>
          <cell r="G34">
            <v>1</v>
          </cell>
          <cell r="H34">
            <v>36</v>
          </cell>
          <cell r="I34">
            <v>37</v>
          </cell>
          <cell r="J34">
            <v>35</v>
          </cell>
          <cell r="K34">
            <v>2</v>
          </cell>
          <cell r="L34">
            <v>0</v>
          </cell>
          <cell r="M34">
            <v>0</v>
          </cell>
          <cell r="N34">
            <v>0</v>
          </cell>
          <cell r="O34">
            <v>0</v>
          </cell>
          <cell r="P34">
            <v>37</v>
          </cell>
          <cell r="Q34">
            <v>16</v>
          </cell>
          <cell r="R34">
            <v>1</v>
          </cell>
          <cell r="S34">
            <v>1</v>
          </cell>
          <cell r="T34">
            <v>10</v>
          </cell>
          <cell r="U34">
            <v>9</v>
          </cell>
        </row>
        <row r="35">
          <cell r="B35" t="str">
            <v>Gia Lai</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B36" t="str">
            <v>Hà Giang</v>
          </cell>
          <cell r="C36">
            <v>1</v>
          </cell>
          <cell r="D36">
            <v>1</v>
          </cell>
          <cell r="E36">
            <v>0</v>
          </cell>
          <cell r="F36">
            <v>1</v>
          </cell>
          <cell r="G36">
            <v>1</v>
          </cell>
          <cell r="H36">
            <v>0</v>
          </cell>
          <cell r="I36">
            <v>1</v>
          </cell>
          <cell r="J36">
            <v>1</v>
          </cell>
          <cell r="K36">
            <v>0</v>
          </cell>
          <cell r="L36">
            <v>0</v>
          </cell>
          <cell r="M36">
            <v>0</v>
          </cell>
          <cell r="N36">
            <v>0</v>
          </cell>
          <cell r="O36">
            <v>0</v>
          </cell>
          <cell r="P36">
            <v>1</v>
          </cell>
          <cell r="Q36">
            <v>0</v>
          </cell>
          <cell r="R36">
            <v>0</v>
          </cell>
          <cell r="S36">
            <v>0</v>
          </cell>
          <cell r="T36">
            <v>1</v>
          </cell>
          <cell r="U36">
            <v>0</v>
          </cell>
        </row>
        <row r="37">
          <cell r="B37" t="str">
            <v>Hà Nam</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B38" t="str">
            <v>Hà Nội</v>
          </cell>
          <cell r="C38">
            <v>86</v>
          </cell>
          <cell r="D38">
            <v>14</v>
          </cell>
          <cell r="E38">
            <v>72</v>
          </cell>
          <cell r="F38">
            <v>75</v>
          </cell>
          <cell r="G38">
            <v>13</v>
          </cell>
          <cell r="H38">
            <v>62</v>
          </cell>
          <cell r="I38">
            <v>61</v>
          </cell>
          <cell r="J38">
            <v>34</v>
          </cell>
          <cell r="K38">
            <v>27</v>
          </cell>
          <cell r="L38">
            <v>14</v>
          </cell>
          <cell r="M38">
            <v>1</v>
          </cell>
          <cell r="N38">
            <v>13</v>
          </cell>
          <cell r="O38">
            <v>0</v>
          </cell>
          <cell r="P38">
            <v>61</v>
          </cell>
          <cell r="Q38">
            <v>8</v>
          </cell>
          <cell r="R38">
            <v>1</v>
          </cell>
          <cell r="S38">
            <v>2</v>
          </cell>
          <cell r="T38">
            <v>37</v>
          </cell>
          <cell r="U38">
            <v>13</v>
          </cell>
        </row>
        <row r="39">
          <cell r="B39" t="str">
            <v>Hà Tĩnh</v>
          </cell>
          <cell r="C39">
            <v>7</v>
          </cell>
          <cell r="D39">
            <v>0</v>
          </cell>
          <cell r="E39">
            <v>7</v>
          </cell>
          <cell r="F39">
            <v>7</v>
          </cell>
          <cell r="G39">
            <v>0</v>
          </cell>
          <cell r="H39">
            <v>7</v>
          </cell>
          <cell r="I39">
            <v>4</v>
          </cell>
          <cell r="J39">
            <v>4</v>
          </cell>
          <cell r="K39">
            <v>0</v>
          </cell>
          <cell r="L39">
            <v>3</v>
          </cell>
          <cell r="M39">
            <v>1</v>
          </cell>
          <cell r="N39">
            <v>2</v>
          </cell>
          <cell r="O39">
            <v>0</v>
          </cell>
          <cell r="P39">
            <v>4</v>
          </cell>
          <cell r="Q39">
            <v>0</v>
          </cell>
          <cell r="R39">
            <v>0</v>
          </cell>
          <cell r="S39">
            <v>0</v>
          </cell>
          <cell r="T39">
            <v>4</v>
          </cell>
          <cell r="U39">
            <v>0</v>
          </cell>
        </row>
        <row r="40">
          <cell r="B40" t="str">
            <v>Hải Dương</v>
          </cell>
          <cell r="C40">
            <v>24</v>
          </cell>
          <cell r="D40">
            <v>0</v>
          </cell>
          <cell r="E40">
            <v>24</v>
          </cell>
          <cell r="F40">
            <v>21</v>
          </cell>
          <cell r="G40">
            <v>0</v>
          </cell>
          <cell r="H40">
            <v>21</v>
          </cell>
          <cell r="I40">
            <v>20</v>
          </cell>
          <cell r="J40">
            <v>15</v>
          </cell>
          <cell r="K40">
            <v>5</v>
          </cell>
          <cell r="L40">
            <v>1</v>
          </cell>
          <cell r="M40">
            <v>1</v>
          </cell>
          <cell r="N40">
            <v>0</v>
          </cell>
          <cell r="O40">
            <v>0</v>
          </cell>
          <cell r="P40">
            <v>20</v>
          </cell>
          <cell r="Q40">
            <v>0</v>
          </cell>
          <cell r="R40">
            <v>0</v>
          </cell>
          <cell r="S40">
            <v>1</v>
          </cell>
          <cell r="T40">
            <v>18</v>
          </cell>
          <cell r="U40">
            <v>1</v>
          </cell>
        </row>
        <row r="41">
          <cell r="B41" t="str">
            <v>Hải Phòng</v>
          </cell>
          <cell r="C41">
            <v>1</v>
          </cell>
          <cell r="D41">
            <v>0</v>
          </cell>
          <cell r="E41">
            <v>1</v>
          </cell>
          <cell r="F41">
            <v>1</v>
          </cell>
          <cell r="G41">
            <v>0</v>
          </cell>
          <cell r="H41">
            <v>1</v>
          </cell>
          <cell r="I41">
            <v>1</v>
          </cell>
          <cell r="J41">
            <v>0</v>
          </cell>
          <cell r="K41">
            <v>1</v>
          </cell>
          <cell r="L41">
            <v>0</v>
          </cell>
          <cell r="M41">
            <v>0</v>
          </cell>
          <cell r="N41">
            <v>0</v>
          </cell>
          <cell r="O41">
            <v>0</v>
          </cell>
          <cell r="P41">
            <v>1</v>
          </cell>
          <cell r="Q41">
            <v>0</v>
          </cell>
          <cell r="R41">
            <v>0</v>
          </cell>
          <cell r="S41">
            <v>0</v>
          </cell>
          <cell r="T41">
            <v>1</v>
          </cell>
          <cell r="U41">
            <v>0</v>
          </cell>
        </row>
        <row r="42">
          <cell r="B42" t="str">
            <v>Hậu Giang</v>
          </cell>
          <cell r="C42">
            <v>71</v>
          </cell>
          <cell r="D42">
            <v>2</v>
          </cell>
          <cell r="E42">
            <v>69</v>
          </cell>
          <cell r="F42">
            <v>71</v>
          </cell>
          <cell r="G42">
            <v>2</v>
          </cell>
          <cell r="H42">
            <v>69</v>
          </cell>
          <cell r="I42">
            <v>51</v>
          </cell>
          <cell r="J42">
            <v>42</v>
          </cell>
          <cell r="K42">
            <v>9</v>
          </cell>
          <cell r="L42">
            <v>20</v>
          </cell>
          <cell r="M42">
            <v>0</v>
          </cell>
          <cell r="N42">
            <v>20</v>
          </cell>
          <cell r="O42">
            <v>0</v>
          </cell>
          <cell r="P42">
            <v>51</v>
          </cell>
          <cell r="Q42">
            <v>16</v>
          </cell>
          <cell r="R42">
            <v>3</v>
          </cell>
          <cell r="S42">
            <v>2</v>
          </cell>
          <cell r="T42">
            <v>30</v>
          </cell>
          <cell r="U42">
            <v>0</v>
          </cell>
        </row>
        <row r="43">
          <cell r="B43" t="str">
            <v>Hòa Bình</v>
          </cell>
          <cell r="C43">
            <v>8</v>
          </cell>
          <cell r="D43">
            <v>0</v>
          </cell>
          <cell r="E43">
            <v>8</v>
          </cell>
          <cell r="F43">
            <v>6</v>
          </cell>
          <cell r="G43">
            <v>0</v>
          </cell>
          <cell r="H43">
            <v>6</v>
          </cell>
          <cell r="I43">
            <v>2</v>
          </cell>
          <cell r="J43">
            <v>1</v>
          </cell>
          <cell r="K43">
            <v>1</v>
          </cell>
          <cell r="L43">
            <v>4</v>
          </cell>
          <cell r="M43">
            <v>0</v>
          </cell>
          <cell r="N43">
            <v>4</v>
          </cell>
          <cell r="O43">
            <v>0</v>
          </cell>
          <cell r="P43">
            <v>2</v>
          </cell>
          <cell r="Q43">
            <v>0</v>
          </cell>
          <cell r="R43">
            <v>0</v>
          </cell>
          <cell r="S43">
            <v>0</v>
          </cell>
          <cell r="T43">
            <v>1</v>
          </cell>
          <cell r="U43">
            <v>1</v>
          </cell>
        </row>
        <row r="44">
          <cell r="B44" t="str">
            <v>Hồ Chí Minh</v>
          </cell>
          <cell r="C44">
            <v>194</v>
          </cell>
          <cell r="D44">
            <v>24</v>
          </cell>
          <cell r="E44">
            <v>170</v>
          </cell>
          <cell r="F44">
            <v>194</v>
          </cell>
          <cell r="G44">
            <v>24</v>
          </cell>
          <cell r="H44">
            <v>170</v>
          </cell>
          <cell r="I44">
            <v>90</v>
          </cell>
          <cell r="J44">
            <v>51</v>
          </cell>
          <cell r="K44">
            <v>39</v>
          </cell>
          <cell r="L44">
            <v>104</v>
          </cell>
          <cell r="M44">
            <v>2</v>
          </cell>
          <cell r="N44">
            <v>102</v>
          </cell>
          <cell r="O44">
            <v>0</v>
          </cell>
          <cell r="P44">
            <v>90</v>
          </cell>
          <cell r="Q44">
            <v>15</v>
          </cell>
          <cell r="R44">
            <v>4</v>
          </cell>
          <cell r="S44">
            <v>3</v>
          </cell>
          <cell r="T44">
            <v>36</v>
          </cell>
          <cell r="U44">
            <v>32</v>
          </cell>
        </row>
        <row r="45">
          <cell r="B45" t="str">
            <v>Hưng Yên</v>
          </cell>
          <cell r="C45">
            <v>1</v>
          </cell>
          <cell r="D45">
            <v>0</v>
          </cell>
          <cell r="E45">
            <v>1</v>
          </cell>
          <cell r="F45">
            <v>1</v>
          </cell>
          <cell r="G45">
            <v>0</v>
          </cell>
          <cell r="H45">
            <v>1</v>
          </cell>
          <cell r="I45">
            <v>1</v>
          </cell>
          <cell r="J45">
            <v>1</v>
          </cell>
          <cell r="K45">
            <v>0</v>
          </cell>
          <cell r="L45">
            <v>0</v>
          </cell>
          <cell r="M45">
            <v>0</v>
          </cell>
          <cell r="N45">
            <v>0</v>
          </cell>
          <cell r="O45">
            <v>0</v>
          </cell>
          <cell r="P45">
            <v>1</v>
          </cell>
          <cell r="Q45">
            <v>0</v>
          </cell>
          <cell r="R45">
            <v>0</v>
          </cell>
          <cell r="S45">
            <v>1</v>
          </cell>
          <cell r="T45">
            <v>0</v>
          </cell>
          <cell r="U45">
            <v>0</v>
          </cell>
        </row>
        <row r="46">
          <cell r="B46" t="str">
            <v>Kiên Giang</v>
          </cell>
          <cell r="C46">
            <v>85</v>
          </cell>
          <cell r="D46">
            <v>3</v>
          </cell>
          <cell r="E46">
            <v>82</v>
          </cell>
          <cell r="F46">
            <v>85</v>
          </cell>
          <cell r="G46">
            <v>3</v>
          </cell>
          <cell r="H46">
            <v>82</v>
          </cell>
          <cell r="I46">
            <v>40</v>
          </cell>
          <cell r="J46">
            <v>32</v>
          </cell>
          <cell r="K46">
            <v>8</v>
          </cell>
          <cell r="L46">
            <v>45</v>
          </cell>
          <cell r="M46">
            <v>9</v>
          </cell>
          <cell r="N46">
            <v>36</v>
          </cell>
          <cell r="O46">
            <v>0</v>
          </cell>
          <cell r="P46">
            <v>40</v>
          </cell>
          <cell r="Q46">
            <v>3</v>
          </cell>
          <cell r="R46">
            <v>1</v>
          </cell>
          <cell r="S46">
            <v>7</v>
          </cell>
          <cell r="T46">
            <v>25</v>
          </cell>
          <cell r="U46">
            <v>4</v>
          </cell>
        </row>
        <row r="47">
          <cell r="B47" t="str">
            <v>Kon Tum</v>
          </cell>
          <cell r="C47">
            <v>4</v>
          </cell>
          <cell r="D47">
            <v>0</v>
          </cell>
          <cell r="E47">
            <v>4</v>
          </cell>
          <cell r="F47">
            <v>4</v>
          </cell>
          <cell r="G47">
            <v>0</v>
          </cell>
          <cell r="H47">
            <v>4</v>
          </cell>
          <cell r="I47">
            <v>4</v>
          </cell>
          <cell r="J47">
            <v>4</v>
          </cell>
          <cell r="K47">
            <v>0</v>
          </cell>
          <cell r="L47">
            <v>0</v>
          </cell>
          <cell r="M47">
            <v>0</v>
          </cell>
          <cell r="N47">
            <v>0</v>
          </cell>
          <cell r="O47">
            <v>0</v>
          </cell>
          <cell r="P47">
            <v>4</v>
          </cell>
          <cell r="Q47">
            <v>1</v>
          </cell>
          <cell r="R47">
            <v>2</v>
          </cell>
          <cell r="S47">
            <v>1</v>
          </cell>
          <cell r="T47">
            <v>0</v>
          </cell>
          <cell r="U47">
            <v>0</v>
          </cell>
        </row>
        <row r="48">
          <cell r="B48" t="str">
            <v>Khánh Hoà</v>
          </cell>
          <cell r="C48">
            <v>7</v>
          </cell>
          <cell r="D48">
            <v>0</v>
          </cell>
          <cell r="E48">
            <v>7</v>
          </cell>
          <cell r="F48">
            <v>7</v>
          </cell>
          <cell r="G48">
            <v>0</v>
          </cell>
          <cell r="H48">
            <v>7</v>
          </cell>
          <cell r="I48">
            <v>7</v>
          </cell>
          <cell r="J48">
            <v>6</v>
          </cell>
          <cell r="K48">
            <v>1</v>
          </cell>
          <cell r="L48">
            <v>0</v>
          </cell>
          <cell r="M48">
            <v>0</v>
          </cell>
          <cell r="N48">
            <v>0</v>
          </cell>
          <cell r="O48">
            <v>0</v>
          </cell>
          <cell r="P48">
            <v>7</v>
          </cell>
          <cell r="Q48">
            <v>0</v>
          </cell>
          <cell r="R48">
            <v>0</v>
          </cell>
          <cell r="S48">
            <v>1</v>
          </cell>
          <cell r="T48">
            <v>2</v>
          </cell>
          <cell r="U48">
            <v>4</v>
          </cell>
        </row>
        <row r="49">
          <cell r="B49" t="str">
            <v>Lai Châu</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row>
        <row r="50">
          <cell r="B50" t="str">
            <v>Lạng Sơn</v>
          </cell>
          <cell r="C50">
            <v>1</v>
          </cell>
          <cell r="D50">
            <v>0</v>
          </cell>
          <cell r="E50">
            <v>1</v>
          </cell>
          <cell r="F50">
            <v>1</v>
          </cell>
          <cell r="G50">
            <v>0</v>
          </cell>
          <cell r="H50">
            <v>1</v>
          </cell>
          <cell r="I50">
            <v>1</v>
          </cell>
          <cell r="J50">
            <v>1</v>
          </cell>
          <cell r="K50">
            <v>0</v>
          </cell>
          <cell r="L50">
            <v>0</v>
          </cell>
          <cell r="M50">
            <v>0</v>
          </cell>
          <cell r="N50">
            <v>0</v>
          </cell>
          <cell r="O50">
            <v>0</v>
          </cell>
          <cell r="P50">
            <v>1</v>
          </cell>
          <cell r="Q50">
            <v>0</v>
          </cell>
          <cell r="R50">
            <v>0</v>
          </cell>
          <cell r="S50">
            <v>0</v>
          </cell>
          <cell r="T50">
            <v>1</v>
          </cell>
          <cell r="U50">
            <v>0</v>
          </cell>
        </row>
        <row r="51">
          <cell r="B51" t="str">
            <v>Lào Cai</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row>
        <row r="52">
          <cell r="B52" t="str">
            <v>Lâm Đồng</v>
          </cell>
          <cell r="C52">
            <v>37</v>
          </cell>
          <cell r="D52">
            <v>0</v>
          </cell>
          <cell r="E52">
            <v>37</v>
          </cell>
          <cell r="F52">
            <v>37</v>
          </cell>
          <cell r="G52">
            <v>0</v>
          </cell>
          <cell r="H52">
            <v>37</v>
          </cell>
          <cell r="I52">
            <v>21</v>
          </cell>
          <cell r="J52">
            <v>19</v>
          </cell>
          <cell r="K52">
            <v>2</v>
          </cell>
          <cell r="L52">
            <v>16</v>
          </cell>
          <cell r="M52">
            <v>0</v>
          </cell>
          <cell r="N52">
            <v>16</v>
          </cell>
          <cell r="O52">
            <v>0</v>
          </cell>
          <cell r="P52">
            <v>21</v>
          </cell>
          <cell r="Q52">
            <v>5</v>
          </cell>
          <cell r="R52">
            <v>1</v>
          </cell>
          <cell r="S52">
            <v>0</v>
          </cell>
          <cell r="T52">
            <v>11</v>
          </cell>
          <cell r="U52">
            <v>4</v>
          </cell>
        </row>
        <row r="53">
          <cell r="B53" t="str">
            <v>Long An</v>
          </cell>
          <cell r="C53">
            <v>7</v>
          </cell>
          <cell r="D53">
            <v>2</v>
          </cell>
          <cell r="E53">
            <v>5</v>
          </cell>
          <cell r="F53">
            <v>7</v>
          </cell>
          <cell r="G53">
            <v>2</v>
          </cell>
          <cell r="H53">
            <v>5</v>
          </cell>
          <cell r="I53">
            <v>7</v>
          </cell>
          <cell r="J53">
            <v>3</v>
          </cell>
          <cell r="K53">
            <v>4</v>
          </cell>
          <cell r="L53">
            <v>0</v>
          </cell>
          <cell r="M53">
            <v>0</v>
          </cell>
          <cell r="N53">
            <v>0</v>
          </cell>
          <cell r="O53">
            <v>0</v>
          </cell>
          <cell r="P53">
            <v>7</v>
          </cell>
          <cell r="Q53">
            <v>1</v>
          </cell>
          <cell r="R53">
            <v>1</v>
          </cell>
          <cell r="S53">
            <v>0</v>
          </cell>
          <cell r="T53">
            <v>4</v>
          </cell>
          <cell r="U53">
            <v>1</v>
          </cell>
        </row>
        <row r="54">
          <cell r="B54" t="str">
            <v>Nam Định</v>
          </cell>
          <cell r="C54">
            <v>4</v>
          </cell>
          <cell r="D54">
            <v>0</v>
          </cell>
          <cell r="E54">
            <v>4</v>
          </cell>
          <cell r="F54">
            <v>3</v>
          </cell>
          <cell r="G54">
            <v>0</v>
          </cell>
          <cell r="H54">
            <v>3</v>
          </cell>
          <cell r="I54">
            <v>3</v>
          </cell>
          <cell r="J54">
            <v>3</v>
          </cell>
          <cell r="K54">
            <v>0</v>
          </cell>
          <cell r="L54">
            <v>0</v>
          </cell>
          <cell r="M54">
            <v>0</v>
          </cell>
          <cell r="N54">
            <v>0</v>
          </cell>
          <cell r="O54">
            <v>0</v>
          </cell>
          <cell r="P54">
            <v>3</v>
          </cell>
          <cell r="Q54">
            <v>0</v>
          </cell>
          <cell r="R54">
            <v>0</v>
          </cell>
          <cell r="S54">
            <v>0</v>
          </cell>
          <cell r="T54">
            <v>2</v>
          </cell>
          <cell r="U54">
            <v>1</v>
          </cell>
        </row>
        <row r="55">
          <cell r="B55" t="str">
            <v>Ninh Bình</v>
          </cell>
          <cell r="C55">
            <v>3</v>
          </cell>
          <cell r="D55">
            <v>0</v>
          </cell>
          <cell r="E55">
            <v>3</v>
          </cell>
          <cell r="F55">
            <v>3</v>
          </cell>
          <cell r="G55">
            <v>0</v>
          </cell>
          <cell r="H55">
            <v>3</v>
          </cell>
          <cell r="I55">
            <v>3</v>
          </cell>
          <cell r="J55">
            <v>1</v>
          </cell>
          <cell r="K55">
            <v>2</v>
          </cell>
          <cell r="L55">
            <v>0</v>
          </cell>
          <cell r="M55">
            <v>0</v>
          </cell>
          <cell r="N55">
            <v>0</v>
          </cell>
          <cell r="O55">
            <v>0</v>
          </cell>
          <cell r="P55">
            <v>3</v>
          </cell>
          <cell r="Q55">
            <v>0</v>
          </cell>
          <cell r="R55">
            <v>0</v>
          </cell>
          <cell r="S55">
            <v>0</v>
          </cell>
          <cell r="T55">
            <v>2</v>
          </cell>
          <cell r="U55">
            <v>1</v>
          </cell>
        </row>
        <row r="56">
          <cell r="B56" t="str">
            <v>Ninh Thuận</v>
          </cell>
          <cell r="C56">
            <v>12</v>
          </cell>
          <cell r="D56">
            <v>0</v>
          </cell>
          <cell r="E56">
            <v>12</v>
          </cell>
          <cell r="F56">
            <v>10</v>
          </cell>
          <cell r="G56">
            <v>0</v>
          </cell>
          <cell r="H56">
            <v>10</v>
          </cell>
          <cell r="I56">
            <v>3</v>
          </cell>
          <cell r="J56">
            <v>2</v>
          </cell>
          <cell r="K56">
            <v>1</v>
          </cell>
          <cell r="L56">
            <v>7</v>
          </cell>
          <cell r="M56">
            <v>0</v>
          </cell>
          <cell r="N56">
            <v>7</v>
          </cell>
          <cell r="O56">
            <v>0</v>
          </cell>
          <cell r="P56">
            <v>3</v>
          </cell>
          <cell r="Q56">
            <v>0</v>
          </cell>
          <cell r="R56">
            <v>1</v>
          </cell>
          <cell r="S56">
            <v>0</v>
          </cell>
          <cell r="T56">
            <v>2</v>
          </cell>
          <cell r="U56">
            <v>0</v>
          </cell>
        </row>
        <row r="57">
          <cell r="B57" t="str">
            <v>Nghệ An</v>
          </cell>
          <cell r="C57">
            <v>10</v>
          </cell>
          <cell r="D57">
            <v>1</v>
          </cell>
          <cell r="E57">
            <v>9</v>
          </cell>
          <cell r="F57">
            <v>3</v>
          </cell>
          <cell r="G57">
            <v>1</v>
          </cell>
          <cell r="H57">
            <v>2</v>
          </cell>
          <cell r="I57">
            <v>3</v>
          </cell>
          <cell r="J57">
            <v>1</v>
          </cell>
          <cell r="K57">
            <v>2</v>
          </cell>
          <cell r="L57">
            <v>0</v>
          </cell>
          <cell r="M57">
            <v>0</v>
          </cell>
          <cell r="N57">
            <v>0</v>
          </cell>
          <cell r="O57">
            <v>0</v>
          </cell>
          <cell r="P57">
            <v>3</v>
          </cell>
          <cell r="Q57">
            <v>0</v>
          </cell>
          <cell r="R57">
            <v>0</v>
          </cell>
          <cell r="S57">
            <v>0</v>
          </cell>
          <cell r="T57">
            <v>1</v>
          </cell>
          <cell r="U57">
            <v>2</v>
          </cell>
        </row>
        <row r="58">
          <cell r="B58" t="str">
            <v>Phú Thọ</v>
          </cell>
          <cell r="C58">
            <v>23</v>
          </cell>
          <cell r="D58">
            <v>2</v>
          </cell>
          <cell r="E58">
            <v>21</v>
          </cell>
          <cell r="F58">
            <v>23</v>
          </cell>
          <cell r="G58">
            <v>2</v>
          </cell>
          <cell r="H58">
            <v>21</v>
          </cell>
          <cell r="I58">
            <v>23</v>
          </cell>
          <cell r="J58">
            <v>16</v>
          </cell>
          <cell r="K58">
            <v>7</v>
          </cell>
          <cell r="L58">
            <v>0</v>
          </cell>
          <cell r="M58">
            <v>0</v>
          </cell>
          <cell r="N58">
            <v>0</v>
          </cell>
          <cell r="O58">
            <v>0</v>
          </cell>
          <cell r="P58">
            <v>23</v>
          </cell>
          <cell r="Q58">
            <v>2</v>
          </cell>
          <cell r="R58">
            <v>2</v>
          </cell>
          <cell r="S58">
            <v>0</v>
          </cell>
          <cell r="T58">
            <v>13</v>
          </cell>
          <cell r="U58">
            <v>6</v>
          </cell>
        </row>
        <row r="59">
          <cell r="B59" t="str">
            <v>Phú Yên</v>
          </cell>
          <cell r="C59">
            <v>4</v>
          </cell>
          <cell r="D59">
            <v>0</v>
          </cell>
          <cell r="E59">
            <v>4</v>
          </cell>
          <cell r="F59">
            <v>4</v>
          </cell>
          <cell r="G59">
            <v>0</v>
          </cell>
          <cell r="H59">
            <v>4</v>
          </cell>
          <cell r="I59">
            <v>4</v>
          </cell>
          <cell r="J59">
            <v>3</v>
          </cell>
          <cell r="K59">
            <v>1</v>
          </cell>
          <cell r="L59">
            <v>0</v>
          </cell>
          <cell r="M59">
            <v>0</v>
          </cell>
          <cell r="N59">
            <v>0</v>
          </cell>
          <cell r="O59">
            <v>0</v>
          </cell>
          <cell r="P59">
            <v>4</v>
          </cell>
          <cell r="Q59">
            <v>1</v>
          </cell>
          <cell r="R59">
            <v>0</v>
          </cell>
          <cell r="S59">
            <v>0</v>
          </cell>
          <cell r="T59">
            <v>2</v>
          </cell>
          <cell r="U59">
            <v>1</v>
          </cell>
        </row>
        <row r="60">
          <cell r="B60" t="str">
            <v>Quảng Bình</v>
          </cell>
          <cell r="C60">
            <v>13</v>
          </cell>
          <cell r="D60">
            <v>0</v>
          </cell>
          <cell r="E60">
            <v>13</v>
          </cell>
          <cell r="F60">
            <v>13</v>
          </cell>
          <cell r="G60">
            <v>0</v>
          </cell>
          <cell r="H60">
            <v>13</v>
          </cell>
          <cell r="I60">
            <v>10</v>
          </cell>
          <cell r="J60">
            <v>7</v>
          </cell>
          <cell r="K60">
            <v>3</v>
          </cell>
          <cell r="L60">
            <v>3</v>
          </cell>
          <cell r="M60">
            <v>0</v>
          </cell>
          <cell r="N60">
            <v>3</v>
          </cell>
          <cell r="O60">
            <v>0</v>
          </cell>
          <cell r="P60">
            <v>10</v>
          </cell>
          <cell r="Q60">
            <v>0</v>
          </cell>
          <cell r="R60">
            <v>1</v>
          </cell>
          <cell r="S60">
            <v>1</v>
          </cell>
          <cell r="T60">
            <v>7</v>
          </cell>
          <cell r="U60">
            <v>1</v>
          </cell>
        </row>
        <row r="61">
          <cell r="B61" t="str">
            <v>Quảng Nam</v>
          </cell>
          <cell r="C61">
            <v>30</v>
          </cell>
          <cell r="D61">
            <v>0</v>
          </cell>
          <cell r="E61">
            <v>30</v>
          </cell>
          <cell r="F61">
            <v>30</v>
          </cell>
          <cell r="G61">
            <v>0</v>
          </cell>
          <cell r="H61">
            <v>30</v>
          </cell>
          <cell r="I61">
            <v>15</v>
          </cell>
          <cell r="J61">
            <v>9</v>
          </cell>
          <cell r="K61">
            <v>6</v>
          </cell>
          <cell r="L61">
            <v>15</v>
          </cell>
          <cell r="M61">
            <v>1</v>
          </cell>
          <cell r="N61">
            <v>14</v>
          </cell>
          <cell r="O61">
            <v>0</v>
          </cell>
          <cell r="P61">
            <v>15</v>
          </cell>
          <cell r="Q61">
            <v>6</v>
          </cell>
          <cell r="R61">
            <v>2</v>
          </cell>
          <cell r="S61">
            <v>1</v>
          </cell>
          <cell r="T61">
            <v>3</v>
          </cell>
          <cell r="U61">
            <v>3</v>
          </cell>
        </row>
        <row r="62">
          <cell r="B62" t="str">
            <v>Quảng Ninh</v>
          </cell>
          <cell r="C62">
            <v>9</v>
          </cell>
          <cell r="D62">
            <v>1</v>
          </cell>
          <cell r="E62">
            <v>8</v>
          </cell>
          <cell r="F62">
            <v>1</v>
          </cell>
          <cell r="G62">
            <v>1</v>
          </cell>
          <cell r="H62">
            <v>0</v>
          </cell>
          <cell r="I62">
            <v>1</v>
          </cell>
          <cell r="J62">
            <v>0</v>
          </cell>
          <cell r="K62">
            <v>1</v>
          </cell>
          <cell r="L62">
            <v>0</v>
          </cell>
          <cell r="M62">
            <v>0</v>
          </cell>
          <cell r="N62">
            <v>0</v>
          </cell>
          <cell r="O62">
            <v>0</v>
          </cell>
          <cell r="P62">
            <v>1</v>
          </cell>
          <cell r="Q62">
            <v>0</v>
          </cell>
          <cell r="R62">
            <v>0</v>
          </cell>
          <cell r="S62">
            <v>0</v>
          </cell>
          <cell r="T62">
            <v>1</v>
          </cell>
          <cell r="U62">
            <v>0</v>
          </cell>
        </row>
        <row r="63">
          <cell r="B63" t="str">
            <v>Quảng Ngãi</v>
          </cell>
          <cell r="C63">
            <v>44</v>
          </cell>
          <cell r="D63">
            <v>0</v>
          </cell>
          <cell r="E63">
            <v>44</v>
          </cell>
          <cell r="F63">
            <v>35</v>
          </cell>
          <cell r="G63">
            <v>0</v>
          </cell>
          <cell r="H63">
            <v>35</v>
          </cell>
          <cell r="I63">
            <v>12</v>
          </cell>
          <cell r="J63">
            <v>12</v>
          </cell>
          <cell r="K63">
            <v>0</v>
          </cell>
          <cell r="L63">
            <v>23</v>
          </cell>
          <cell r="M63">
            <v>1</v>
          </cell>
          <cell r="N63">
            <v>22</v>
          </cell>
          <cell r="O63">
            <v>0</v>
          </cell>
          <cell r="P63">
            <v>12</v>
          </cell>
          <cell r="Q63">
            <v>8</v>
          </cell>
          <cell r="R63">
            <v>0</v>
          </cell>
          <cell r="S63">
            <v>1</v>
          </cell>
          <cell r="T63">
            <v>3</v>
          </cell>
          <cell r="U63">
            <v>0</v>
          </cell>
        </row>
        <row r="64">
          <cell r="B64" t="str">
            <v>Quảng Trị</v>
          </cell>
          <cell r="C64">
            <v>6</v>
          </cell>
          <cell r="D64">
            <v>3</v>
          </cell>
          <cell r="E64">
            <v>3</v>
          </cell>
          <cell r="F64">
            <v>6</v>
          </cell>
          <cell r="G64">
            <v>3</v>
          </cell>
          <cell r="H64">
            <v>3</v>
          </cell>
          <cell r="I64">
            <v>5</v>
          </cell>
          <cell r="J64">
            <v>3</v>
          </cell>
          <cell r="K64">
            <v>2</v>
          </cell>
          <cell r="L64">
            <v>1</v>
          </cell>
          <cell r="M64">
            <v>0</v>
          </cell>
          <cell r="N64">
            <v>1</v>
          </cell>
          <cell r="O64">
            <v>0</v>
          </cell>
          <cell r="P64">
            <v>5</v>
          </cell>
          <cell r="Q64">
            <v>0</v>
          </cell>
          <cell r="R64">
            <v>1</v>
          </cell>
          <cell r="S64">
            <v>2</v>
          </cell>
          <cell r="T64">
            <v>2</v>
          </cell>
          <cell r="U64">
            <v>0</v>
          </cell>
        </row>
        <row r="65">
          <cell r="B65" t="str">
            <v>Sóc Trăng</v>
          </cell>
          <cell r="C65">
            <v>7</v>
          </cell>
          <cell r="D65">
            <v>0</v>
          </cell>
          <cell r="E65">
            <v>7</v>
          </cell>
          <cell r="F65">
            <v>7</v>
          </cell>
          <cell r="G65">
            <v>0</v>
          </cell>
          <cell r="H65">
            <v>7</v>
          </cell>
          <cell r="I65">
            <v>7</v>
          </cell>
          <cell r="J65">
            <v>6</v>
          </cell>
          <cell r="K65">
            <v>1</v>
          </cell>
          <cell r="L65">
            <v>0</v>
          </cell>
          <cell r="M65">
            <v>0</v>
          </cell>
          <cell r="N65">
            <v>0</v>
          </cell>
          <cell r="O65">
            <v>0</v>
          </cell>
          <cell r="P65">
            <v>7</v>
          </cell>
          <cell r="Q65">
            <v>0</v>
          </cell>
          <cell r="R65">
            <v>2</v>
          </cell>
          <cell r="S65">
            <v>0</v>
          </cell>
          <cell r="T65">
            <v>3</v>
          </cell>
          <cell r="U65">
            <v>2</v>
          </cell>
        </row>
        <row r="66">
          <cell r="B66" t="str">
            <v>Sơn La</v>
          </cell>
          <cell r="C66">
            <v>4</v>
          </cell>
          <cell r="D66">
            <v>1</v>
          </cell>
          <cell r="E66">
            <v>3</v>
          </cell>
          <cell r="F66">
            <v>4</v>
          </cell>
          <cell r="G66">
            <v>1</v>
          </cell>
          <cell r="H66">
            <v>3</v>
          </cell>
          <cell r="I66">
            <v>2</v>
          </cell>
          <cell r="J66">
            <v>0</v>
          </cell>
          <cell r="K66">
            <v>2</v>
          </cell>
          <cell r="L66">
            <v>2</v>
          </cell>
          <cell r="M66">
            <v>1</v>
          </cell>
          <cell r="N66">
            <v>1</v>
          </cell>
          <cell r="O66">
            <v>0</v>
          </cell>
          <cell r="P66">
            <v>2</v>
          </cell>
          <cell r="Q66">
            <v>0</v>
          </cell>
          <cell r="R66">
            <v>0</v>
          </cell>
          <cell r="S66">
            <v>0</v>
          </cell>
          <cell r="T66">
            <v>2</v>
          </cell>
          <cell r="U66">
            <v>0</v>
          </cell>
        </row>
        <row r="67">
          <cell r="B67" t="str">
            <v>Tây Ninh</v>
          </cell>
          <cell r="C67">
            <v>59</v>
          </cell>
          <cell r="D67">
            <v>1</v>
          </cell>
          <cell r="E67">
            <v>58</v>
          </cell>
          <cell r="F67">
            <v>59</v>
          </cell>
          <cell r="G67">
            <v>1</v>
          </cell>
          <cell r="H67">
            <v>58</v>
          </cell>
          <cell r="I67">
            <v>33</v>
          </cell>
          <cell r="J67">
            <v>27</v>
          </cell>
          <cell r="K67">
            <v>6</v>
          </cell>
          <cell r="L67">
            <v>26</v>
          </cell>
          <cell r="M67">
            <v>6</v>
          </cell>
          <cell r="N67">
            <v>20</v>
          </cell>
          <cell r="O67">
            <v>0</v>
          </cell>
          <cell r="P67">
            <v>33</v>
          </cell>
          <cell r="Q67">
            <v>6</v>
          </cell>
          <cell r="R67">
            <v>5</v>
          </cell>
          <cell r="S67">
            <v>0</v>
          </cell>
          <cell r="T67">
            <v>17</v>
          </cell>
          <cell r="U67">
            <v>5</v>
          </cell>
        </row>
        <row r="68">
          <cell r="B68" t="str">
            <v>Tiền Giang</v>
          </cell>
          <cell r="C68">
            <v>35</v>
          </cell>
          <cell r="D68">
            <v>0</v>
          </cell>
          <cell r="E68">
            <v>35</v>
          </cell>
          <cell r="F68">
            <v>35</v>
          </cell>
          <cell r="G68">
            <v>0</v>
          </cell>
          <cell r="H68">
            <v>35</v>
          </cell>
          <cell r="I68">
            <v>20</v>
          </cell>
          <cell r="J68">
            <v>18</v>
          </cell>
          <cell r="K68">
            <v>2</v>
          </cell>
          <cell r="L68">
            <v>15</v>
          </cell>
          <cell r="M68">
            <v>0</v>
          </cell>
          <cell r="N68">
            <v>15</v>
          </cell>
          <cell r="O68">
            <v>0</v>
          </cell>
          <cell r="P68">
            <v>20</v>
          </cell>
          <cell r="Q68">
            <v>11</v>
          </cell>
          <cell r="R68">
            <v>0</v>
          </cell>
          <cell r="S68">
            <v>0</v>
          </cell>
          <cell r="T68">
            <v>3</v>
          </cell>
          <cell r="U68">
            <v>6</v>
          </cell>
        </row>
        <row r="69">
          <cell r="B69" t="str">
            <v>TT Huế</v>
          </cell>
          <cell r="C69">
            <v>3</v>
          </cell>
          <cell r="D69">
            <v>0</v>
          </cell>
          <cell r="E69">
            <v>3</v>
          </cell>
          <cell r="F69">
            <v>3</v>
          </cell>
          <cell r="G69">
            <v>0</v>
          </cell>
          <cell r="H69">
            <v>3</v>
          </cell>
          <cell r="I69">
            <v>2</v>
          </cell>
          <cell r="J69">
            <v>2</v>
          </cell>
          <cell r="K69">
            <v>0</v>
          </cell>
          <cell r="L69">
            <v>1</v>
          </cell>
          <cell r="M69">
            <v>0</v>
          </cell>
          <cell r="N69">
            <v>1</v>
          </cell>
          <cell r="O69">
            <v>0</v>
          </cell>
          <cell r="P69">
            <v>2</v>
          </cell>
          <cell r="Q69">
            <v>0</v>
          </cell>
          <cell r="R69">
            <v>0</v>
          </cell>
          <cell r="S69">
            <v>0</v>
          </cell>
          <cell r="T69">
            <v>2</v>
          </cell>
          <cell r="U69">
            <v>0</v>
          </cell>
        </row>
        <row r="70">
          <cell r="B70" t="str">
            <v>Tuyên Quang</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row>
        <row r="71">
          <cell r="B71" t="str">
            <v>Thái Bình</v>
          </cell>
          <cell r="C71">
            <v>2</v>
          </cell>
          <cell r="D71">
            <v>0</v>
          </cell>
          <cell r="E71">
            <v>2</v>
          </cell>
          <cell r="F71">
            <v>2</v>
          </cell>
          <cell r="G71">
            <v>0</v>
          </cell>
          <cell r="H71">
            <v>2</v>
          </cell>
          <cell r="I71">
            <v>2</v>
          </cell>
          <cell r="J71">
            <v>2</v>
          </cell>
          <cell r="K71">
            <v>0</v>
          </cell>
          <cell r="L71">
            <v>0</v>
          </cell>
          <cell r="M71">
            <v>0</v>
          </cell>
          <cell r="N71">
            <v>0</v>
          </cell>
          <cell r="O71">
            <v>0</v>
          </cell>
          <cell r="P71">
            <v>2</v>
          </cell>
          <cell r="Q71">
            <v>2</v>
          </cell>
          <cell r="R71">
            <v>0</v>
          </cell>
          <cell r="S71">
            <v>0</v>
          </cell>
          <cell r="T71">
            <v>0</v>
          </cell>
          <cell r="U71">
            <v>0</v>
          </cell>
        </row>
        <row r="72">
          <cell r="B72" t="str">
            <v>Thái Nguyên</v>
          </cell>
          <cell r="C72">
            <v>5</v>
          </cell>
          <cell r="D72">
            <v>1</v>
          </cell>
          <cell r="E72">
            <v>4</v>
          </cell>
          <cell r="F72">
            <v>5</v>
          </cell>
          <cell r="G72">
            <v>1</v>
          </cell>
          <cell r="H72">
            <v>4</v>
          </cell>
          <cell r="I72">
            <v>5</v>
          </cell>
          <cell r="J72">
            <v>5</v>
          </cell>
          <cell r="K72">
            <v>0</v>
          </cell>
          <cell r="L72">
            <v>0</v>
          </cell>
          <cell r="M72">
            <v>0</v>
          </cell>
          <cell r="N72">
            <v>0</v>
          </cell>
          <cell r="O72">
            <v>0</v>
          </cell>
          <cell r="P72">
            <v>5</v>
          </cell>
          <cell r="Q72">
            <v>1</v>
          </cell>
          <cell r="R72">
            <v>0</v>
          </cell>
          <cell r="S72">
            <v>1</v>
          </cell>
          <cell r="T72">
            <v>3</v>
          </cell>
          <cell r="U72">
            <v>0</v>
          </cell>
        </row>
        <row r="73">
          <cell r="B73" t="str">
            <v>Thanh Hóa</v>
          </cell>
          <cell r="C73">
            <v>4</v>
          </cell>
          <cell r="D73">
            <v>1</v>
          </cell>
          <cell r="E73">
            <v>3</v>
          </cell>
          <cell r="F73">
            <v>4</v>
          </cell>
          <cell r="G73">
            <v>1</v>
          </cell>
          <cell r="H73">
            <v>3</v>
          </cell>
          <cell r="I73">
            <v>4</v>
          </cell>
          <cell r="J73">
            <v>1</v>
          </cell>
          <cell r="K73">
            <v>3</v>
          </cell>
          <cell r="L73">
            <v>0</v>
          </cell>
          <cell r="M73">
            <v>0</v>
          </cell>
          <cell r="N73">
            <v>0</v>
          </cell>
          <cell r="O73">
            <v>0</v>
          </cell>
          <cell r="P73">
            <v>4</v>
          </cell>
          <cell r="Q73">
            <v>0</v>
          </cell>
          <cell r="R73">
            <v>0</v>
          </cell>
          <cell r="S73">
            <v>0</v>
          </cell>
          <cell r="T73">
            <v>4</v>
          </cell>
          <cell r="U73">
            <v>0</v>
          </cell>
        </row>
        <row r="74">
          <cell r="B74" t="str">
            <v>Trà Vinh</v>
          </cell>
          <cell r="C74">
            <v>19</v>
          </cell>
          <cell r="D74">
            <v>2</v>
          </cell>
          <cell r="E74">
            <v>17</v>
          </cell>
          <cell r="F74">
            <v>19</v>
          </cell>
          <cell r="G74">
            <v>2</v>
          </cell>
          <cell r="H74">
            <v>17</v>
          </cell>
          <cell r="I74">
            <v>13</v>
          </cell>
          <cell r="J74">
            <v>11</v>
          </cell>
          <cell r="K74">
            <v>2</v>
          </cell>
          <cell r="L74">
            <v>6</v>
          </cell>
          <cell r="M74">
            <v>0</v>
          </cell>
          <cell r="N74">
            <v>6</v>
          </cell>
          <cell r="O74">
            <v>0</v>
          </cell>
          <cell r="P74">
            <v>13</v>
          </cell>
          <cell r="Q74">
            <v>3</v>
          </cell>
          <cell r="R74">
            <v>3</v>
          </cell>
          <cell r="S74">
            <v>1</v>
          </cell>
          <cell r="T74">
            <v>1</v>
          </cell>
          <cell r="U74">
            <v>5</v>
          </cell>
        </row>
        <row r="75">
          <cell r="B75" t="str">
            <v>Vĩnh Long</v>
          </cell>
          <cell r="C75">
            <v>16</v>
          </cell>
          <cell r="D75">
            <v>3</v>
          </cell>
          <cell r="E75">
            <v>13</v>
          </cell>
          <cell r="F75">
            <v>16</v>
          </cell>
          <cell r="G75">
            <v>3</v>
          </cell>
          <cell r="H75">
            <v>13</v>
          </cell>
          <cell r="I75">
            <v>16</v>
          </cell>
          <cell r="J75">
            <v>15</v>
          </cell>
          <cell r="K75">
            <v>1</v>
          </cell>
          <cell r="L75">
            <v>0</v>
          </cell>
          <cell r="M75">
            <v>0</v>
          </cell>
          <cell r="N75">
            <v>0</v>
          </cell>
          <cell r="O75">
            <v>0</v>
          </cell>
          <cell r="P75">
            <v>16</v>
          </cell>
          <cell r="Q75">
            <v>2</v>
          </cell>
          <cell r="R75">
            <v>0</v>
          </cell>
          <cell r="S75">
            <v>1</v>
          </cell>
          <cell r="T75">
            <v>9</v>
          </cell>
          <cell r="U75">
            <v>4</v>
          </cell>
        </row>
        <row r="76">
          <cell r="B76" t="str">
            <v>Vĩnh Phúc</v>
          </cell>
          <cell r="C76">
            <v>25</v>
          </cell>
          <cell r="D76">
            <v>2</v>
          </cell>
          <cell r="E76">
            <v>23</v>
          </cell>
          <cell r="F76">
            <v>25</v>
          </cell>
          <cell r="G76">
            <v>2</v>
          </cell>
          <cell r="H76">
            <v>23</v>
          </cell>
          <cell r="I76">
            <v>11</v>
          </cell>
          <cell r="J76">
            <v>7</v>
          </cell>
          <cell r="K76">
            <v>4</v>
          </cell>
          <cell r="L76">
            <v>14</v>
          </cell>
          <cell r="M76">
            <v>1</v>
          </cell>
          <cell r="N76">
            <v>13</v>
          </cell>
          <cell r="O76">
            <v>0</v>
          </cell>
          <cell r="P76">
            <v>11</v>
          </cell>
          <cell r="Q76">
            <v>3</v>
          </cell>
          <cell r="R76">
            <v>1</v>
          </cell>
          <cell r="S76">
            <v>0</v>
          </cell>
          <cell r="T76">
            <v>6</v>
          </cell>
          <cell r="U76">
            <v>1</v>
          </cell>
        </row>
        <row r="77">
          <cell r="B77" t="str">
            <v>Yên Bái</v>
          </cell>
          <cell r="C77">
            <v>4</v>
          </cell>
          <cell r="D77">
            <v>1</v>
          </cell>
          <cell r="E77">
            <v>3</v>
          </cell>
          <cell r="F77">
            <v>4</v>
          </cell>
          <cell r="G77">
            <v>1</v>
          </cell>
          <cell r="H77">
            <v>3</v>
          </cell>
          <cell r="I77">
            <v>4</v>
          </cell>
          <cell r="J77">
            <v>4</v>
          </cell>
          <cell r="K77">
            <v>0</v>
          </cell>
          <cell r="L77">
            <v>0</v>
          </cell>
          <cell r="M77">
            <v>0</v>
          </cell>
          <cell r="N77">
            <v>0</v>
          </cell>
          <cell r="O77">
            <v>0</v>
          </cell>
          <cell r="P77">
            <v>4</v>
          </cell>
          <cell r="Q77">
            <v>1</v>
          </cell>
          <cell r="R77">
            <v>2</v>
          </cell>
          <cell r="S77">
            <v>0</v>
          </cell>
          <cell r="T77">
            <v>0</v>
          </cell>
          <cell r="U77">
            <v>1</v>
          </cell>
        </row>
      </sheetData>
      <sheetData sheetId="1">
        <row r="15">
          <cell r="B15" t="str">
            <v>An Giang</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16">
          <cell r="B16" t="str">
            <v>Bạc Liêu</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row>
        <row r="17">
          <cell r="B17" t="str">
            <v>Bắc Giang</v>
          </cell>
          <cell r="C17">
            <v>2</v>
          </cell>
          <cell r="D17">
            <v>1</v>
          </cell>
          <cell r="E17">
            <v>1</v>
          </cell>
          <cell r="F17">
            <v>2</v>
          </cell>
          <cell r="G17">
            <v>1</v>
          </cell>
          <cell r="H17">
            <v>1</v>
          </cell>
          <cell r="I17">
            <v>2</v>
          </cell>
          <cell r="J17">
            <v>2</v>
          </cell>
          <cell r="K17">
            <v>0</v>
          </cell>
          <cell r="L17">
            <v>0</v>
          </cell>
          <cell r="M17">
            <v>0</v>
          </cell>
          <cell r="N17">
            <v>0</v>
          </cell>
          <cell r="O17">
            <v>0</v>
          </cell>
          <cell r="P17">
            <v>2</v>
          </cell>
          <cell r="Q17">
            <v>0</v>
          </cell>
          <cell r="R17">
            <v>0</v>
          </cell>
          <cell r="S17">
            <v>0</v>
          </cell>
          <cell r="T17">
            <v>2</v>
          </cell>
          <cell r="U17">
            <v>0</v>
          </cell>
        </row>
        <row r="18">
          <cell r="B18" t="str">
            <v>Bắc Kạn</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row>
        <row r="19">
          <cell r="B19" t="str">
            <v>Bắc Ninh</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row>
        <row r="20">
          <cell r="B20" t="str">
            <v>Bến Tre</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row r="21">
          <cell r="B21" t="str">
            <v>Bình Dương</v>
          </cell>
          <cell r="C21">
            <v>3</v>
          </cell>
          <cell r="D21">
            <v>2</v>
          </cell>
          <cell r="E21">
            <v>1</v>
          </cell>
          <cell r="F21">
            <v>3</v>
          </cell>
          <cell r="G21">
            <v>1</v>
          </cell>
          <cell r="H21">
            <v>2</v>
          </cell>
          <cell r="I21">
            <v>3</v>
          </cell>
          <cell r="J21">
            <v>2</v>
          </cell>
          <cell r="K21">
            <v>1</v>
          </cell>
          <cell r="L21">
            <v>0</v>
          </cell>
          <cell r="M21">
            <v>0</v>
          </cell>
          <cell r="N21">
            <v>0</v>
          </cell>
          <cell r="O21">
            <v>0</v>
          </cell>
          <cell r="P21">
            <v>3</v>
          </cell>
          <cell r="Q21">
            <v>1</v>
          </cell>
          <cell r="R21">
            <v>0</v>
          </cell>
          <cell r="S21">
            <v>0</v>
          </cell>
          <cell r="T21">
            <v>2</v>
          </cell>
          <cell r="U21">
            <v>0</v>
          </cell>
        </row>
        <row r="22">
          <cell r="B22" t="str">
            <v>Bình Định</v>
          </cell>
          <cell r="C22">
            <v>1</v>
          </cell>
          <cell r="D22">
            <v>1</v>
          </cell>
          <cell r="E22">
            <v>0</v>
          </cell>
          <cell r="F22">
            <v>1</v>
          </cell>
          <cell r="G22">
            <v>1</v>
          </cell>
          <cell r="H22">
            <v>0</v>
          </cell>
          <cell r="I22">
            <v>1</v>
          </cell>
          <cell r="J22">
            <v>1</v>
          </cell>
          <cell r="K22">
            <v>0</v>
          </cell>
          <cell r="L22">
            <v>0</v>
          </cell>
          <cell r="M22">
            <v>0</v>
          </cell>
          <cell r="N22">
            <v>0</v>
          </cell>
          <cell r="O22">
            <v>0</v>
          </cell>
          <cell r="P22">
            <v>1</v>
          </cell>
          <cell r="Q22">
            <v>0</v>
          </cell>
          <cell r="R22">
            <v>0</v>
          </cell>
          <cell r="S22">
            <v>0</v>
          </cell>
          <cell r="T22">
            <v>0</v>
          </cell>
          <cell r="U22">
            <v>1</v>
          </cell>
        </row>
        <row r="23">
          <cell r="B23" t="str">
            <v>Bình Phước</v>
          </cell>
          <cell r="C23">
            <v>2</v>
          </cell>
          <cell r="D23">
            <v>0</v>
          </cell>
          <cell r="E23">
            <v>2</v>
          </cell>
          <cell r="F23">
            <v>2</v>
          </cell>
          <cell r="G23">
            <v>0</v>
          </cell>
          <cell r="H23">
            <v>2</v>
          </cell>
          <cell r="I23">
            <v>2</v>
          </cell>
          <cell r="J23">
            <v>2</v>
          </cell>
          <cell r="K23">
            <v>0</v>
          </cell>
          <cell r="L23">
            <v>0</v>
          </cell>
          <cell r="M23">
            <v>0</v>
          </cell>
          <cell r="N23">
            <v>0</v>
          </cell>
          <cell r="O23">
            <v>0</v>
          </cell>
          <cell r="P23">
            <v>2</v>
          </cell>
          <cell r="Q23">
            <v>0</v>
          </cell>
          <cell r="R23">
            <v>0</v>
          </cell>
          <cell r="S23">
            <v>0</v>
          </cell>
          <cell r="T23">
            <v>1</v>
          </cell>
          <cell r="U23">
            <v>1</v>
          </cell>
        </row>
        <row r="24">
          <cell r="B24" t="str">
            <v>Bình Thuận</v>
          </cell>
          <cell r="C24">
            <v>3</v>
          </cell>
          <cell r="D24">
            <v>1</v>
          </cell>
          <cell r="E24">
            <v>2</v>
          </cell>
          <cell r="F24">
            <v>3</v>
          </cell>
          <cell r="G24">
            <v>1</v>
          </cell>
          <cell r="H24">
            <v>2</v>
          </cell>
          <cell r="I24">
            <v>3</v>
          </cell>
          <cell r="J24">
            <v>3</v>
          </cell>
          <cell r="K24">
            <v>0</v>
          </cell>
          <cell r="L24">
            <v>0</v>
          </cell>
          <cell r="M24">
            <v>0</v>
          </cell>
          <cell r="N24">
            <v>0</v>
          </cell>
          <cell r="O24">
            <v>0</v>
          </cell>
          <cell r="P24">
            <v>3</v>
          </cell>
          <cell r="Q24">
            <v>2</v>
          </cell>
          <cell r="R24">
            <v>0</v>
          </cell>
          <cell r="S24">
            <v>0</v>
          </cell>
          <cell r="T24">
            <v>1</v>
          </cell>
          <cell r="U24">
            <v>0</v>
          </cell>
        </row>
        <row r="25">
          <cell r="B25" t="str">
            <v>BR-Vũng Tàu</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row>
        <row r="26">
          <cell r="B26" t="str">
            <v>Cà Mau</v>
          </cell>
          <cell r="C26">
            <v>8</v>
          </cell>
          <cell r="D26">
            <v>0</v>
          </cell>
          <cell r="E26">
            <v>8</v>
          </cell>
          <cell r="F26">
            <v>8</v>
          </cell>
          <cell r="G26">
            <v>0</v>
          </cell>
          <cell r="H26">
            <v>8</v>
          </cell>
          <cell r="I26">
            <v>5</v>
          </cell>
          <cell r="J26">
            <v>1</v>
          </cell>
          <cell r="K26">
            <v>4</v>
          </cell>
          <cell r="L26">
            <v>3</v>
          </cell>
          <cell r="M26">
            <v>2</v>
          </cell>
          <cell r="N26">
            <v>1</v>
          </cell>
          <cell r="O26">
            <v>0</v>
          </cell>
          <cell r="P26">
            <v>5</v>
          </cell>
          <cell r="Q26">
            <v>4</v>
          </cell>
          <cell r="R26">
            <v>0</v>
          </cell>
          <cell r="S26">
            <v>0</v>
          </cell>
          <cell r="T26">
            <v>1</v>
          </cell>
          <cell r="U26">
            <v>0</v>
          </cell>
        </row>
        <row r="27">
          <cell r="B27" t="str">
            <v>Cao Bằng</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B28" t="str">
            <v>Cần Thơ</v>
          </cell>
          <cell r="C28">
            <v>4</v>
          </cell>
          <cell r="D28">
            <v>1</v>
          </cell>
          <cell r="E28">
            <v>3</v>
          </cell>
          <cell r="F28">
            <v>3</v>
          </cell>
          <cell r="G28">
            <v>1</v>
          </cell>
          <cell r="H28">
            <v>2</v>
          </cell>
          <cell r="I28">
            <v>3</v>
          </cell>
          <cell r="J28">
            <v>3</v>
          </cell>
          <cell r="K28">
            <v>0</v>
          </cell>
          <cell r="L28">
            <v>0</v>
          </cell>
          <cell r="M28">
            <v>0</v>
          </cell>
          <cell r="N28">
            <v>0</v>
          </cell>
          <cell r="O28">
            <v>0</v>
          </cell>
          <cell r="P28">
            <v>3</v>
          </cell>
          <cell r="Q28">
            <v>0</v>
          </cell>
          <cell r="R28">
            <v>0</v>
          </cell>
          <cell r="S28">
            <v>0</v>
          </cell>
          <cell r="T28">
            <v>2</v>
          </cell>
          <cell r="U28">
            <v>1</v>
          </cell>
        </row>
        <row r="29">
          <cell r="B29" t="str">
            <v>Đà Nẵng</v>
          </cell>
          <cell r="C29">
            <v>5</v>
          </cell>
          <cell r="D29">
            <v>3</v>
          </cell>
          <cell r="E29">
            <v>2</v>
          </cell>
          <cell r="F29">
            <v>5</v>
          </cell>
          <cell r="G29">
            <v>1</v>
          </cell>
          <cell r="H29">
            <v>4</v>
          </cell>
          <cell r="I29">
            <v>4</v>
          </cell>
          <cell r="J29">
            <v>4</v>
          </cell>
          <cell r="K29">
            <v>0</v>
          </cell>
          <cell r="L29">
            <v>1</v>
          </cell>
          <cell r="M29">
            <v>1</v>
          </cell>
          <cell r="N29">
            <v>0</v>
          </cell>
          <cell r="O29">
            <v>0</v>
          </cell>
          <cell r="P29">
            <v>4</v>
          </cell>
          <cell r="Q29">
            <v>0</v>
          </cell>
          <cell r="R29">
            <v>0</v>
          </cell>
          <cell r="S29">
            <v>0</v>
          </cell>
          <cell r="T29">
            <v>3</v>
          </cell>
          <cell r="U29">
            <v>1</v>
          </cell>
        </row>
        <row r="30">
          <cell r="B30" t="str">
            <v>Đắk Lắc</v>
          </cell>
          <cell r="C30">
            <v>4</v>
          </cell>
          <cell r="D30">
            <v>0</v>
          </cell>
          <cell r="E30">
            <v>4</v>
          </cell>
          <cell r="F30">
            <v>4</v>
          </cell>
          <cell r="G30">
            <v>0</v>
          </cell>
          <cell r="H30">
            <v>4</v>
          </cell>
          <cell r="I30">
            <v>4</v>
          </cell>
          <cell r="J30">
            <v>1</v>
          </cell>
          <cell r="K30">
            <v>3</v>
          </cell>
          <cell r="L30">
            <v>0</v>
          </cell>
          <cell r="M30">
            <v>0</v>
          </cell>
          <cell r="N30">
            <v>0</v>
          </cell>
          <cell r="O30">
            <v>0</v>
          </cell>
          <cell r="P30">
            <v>4</v>
          </cell>
          <cell r="Q30">
            <v>2</v>
          </cell>
          <cell r="R30">
            <v>0</v>
          </cell>
          <cell r="S30">
            <v>0</v>
          </cell>
          <cell r="T30">
            <v>1</v>
          </cell>
          <cell r="U30">
            <v>1</v>
          </cell>
        </row>
        <row r="31">
          <cell r="B31" t="str">
            <v>Đắk Nông</v>
          </cell>
          <cell r="C31">
            <v>2</v>
          </cell>
          <cell r="D31">
            <v>0</v>
          </cell>
          <cell r="E31">
            <v>2</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B32" t="str">
            <v>Điện Biên</v>
          </cell>
          <cell r="C32">
            <v>1</v>
          </cell>
          <cell r="D32">
            <v>0</v>
          </cell>
          <cell r="E32">
            <v>1</v>
          </cell>
          <cell r="F32">
            <v>1</v>
          </cell>
          <cell r="G32">
            <v>0</v>
          </cell>
          <cell r="H32">
            <v>1</v>
          </cell>
          <cell r="I32">
            <v>1</v>
          </cell>
          <cell r="J32">
            <v>1</v>
          </cell>
          <cell r="K32">
            <v>0</v>
          </cell>
          <cell r="L32">
            <v>0</v>
          </cell>
          <cell r="M32">
            <v>0</v>
          </cell>
          <cell r="N32">
            <v>0</v>
          </cell>
          <cell r="O32">
            <v>0</v>
          </cell>
          <cell r="P32">
            <v>1</v>
          </cell>
          <cell r="Q32">
            <v>0</v>
          </cell>
          <cell r="R32">
            <v>0</v>
          </cell>
          <cell r="S32">
            <v>0</v>
          </cell>
          <cell r="T32">
            <v>1</v>
          </cell>
          <cell r="U32">
            <v>0</v>
          </cell>
        </row>
        <row r="33">
          <cell r="B33" t="str">
            <v>Đồng Nai</v>
          </cell>
          <cell r="C33">
            <v>15</v>
          </cell>
          <cell r="D33">
            <v>1</v>
          </cell>
          <cell r="E33">
            <v>14</v>
          </cell>
          <cell r="F33">
            <v>15</v>
          </cell>
          <cell r="G33">
            <v>1</v>
          </cell>
          <cell r="H33">
            <v>14</v>
          </cell>
          <cell r="I33">
            <v>15</v>
          </cell>
          <cell r="J33">
            <v>15</v>
          </cell>
          <cell r="K33">
            <v>0</v>
          </cell>
          <cell r="L33">
            <v>0</v>
          </cell>
          <cell r="M33">
            <v>0</v>
          </cell>
          <cell r="N33">
            <v>0</v>
          </cell>
          <cell r="O33">
            <v>0</v>
          </cell>
          <cell r="P33">
            <v>15</v>
          </cell>
          <cell r="Q33">
            <v>0</v>
          </cell>
          <cell r="R33">
            <v>0</v>
          </cell>
          <cell r="S33">
            <v>0</v>
          </cell>
          <cell r="T33">
            <v>11</v>
          </cell>
          <cell r="U33">
            <v>4</v>
          </cell>
        </row>
        <row r="34">
          <cell r="B34" t="str">
            <v>Đồng Tháp</v>
          </cell>
          <cell r="C34">
            <v>1</v>
          </cell>
          <cell r="D34">
            <v>0</v>
          </cell>
          <cell r="E34">
            <v>1</v>
          </cell>
          <cell r="F34">
            <v>1</v>
          </cell>
          <cell r="G34">
            <v>0</v>
          </cell>
          <cell r="H34">
            <v>1</v>
          </cell>
          <cell r="I34">
            <v>1</v>
          </cell>
          <cell r="J34">
            <v>0</v>
          </cell>
          <cell r="K34">
            <v>1</v>
          </cell>
          <cell r="L34">
            <v>0</v>
          </cell>
          <cell r="M34">
            <v>0</v>
          </cell>
          <cell r="N34">
            <v>0</v>
          </cell>
          <cell r="O34">
            <v>0</v>
          </cell>
          <cell r="P34">
            <v>1</v>
          </cell>
          <cell r="Q34">
            <v>0</v>
          </cell>
          <cell r="R34">
            <v>0</v>
          </cell>
          <cell r="S34">
            <v>0</v>
          </cell>
          <cell r="T34">
            <v>1</v>
          </cell>
          <cell r="U34">
            <v>0</v>
          </cell>
        </row>
        <row r="35">
          <cell r="B35" t="str">
            <v>Gia Lai</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B36" t="str">
            <v>Hà Giang</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B37" t="str">
            <v>Hà Nam</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B38" t="str">
            <v>Hà Nội</v>
          </cell>
          <cell r="C38">
            <v>27</v>
          </cell>
          <cell r="D38">
            <v>4</v>
          </cell>
          <cell r="E38">
            <v>23</v>
          </cell>
          <cell r="F38">
            <v>22</v>
          </cell>
          <cell r="G38">
            <v>4</v>
          </cell>
          <cell r="H38">
            <v>18</v>
          </cell>
          <cell r="I38">
            <v>16</v>
          </cell>
          <cell r="J38">
            <v>3</v>
          </cell>
          <cell r="K38">
            <v>13</v>
          </cell>
          <cell r="L38">
            <v>6</v>
          </cell>
          <cell r="M38">
            <v>0</v>
          </cell>
          <cell r="N38">
            <v>6</v>
          </cell>
          <cell r="O38">
            <v>0</v>
          </cell>
          <cell r="P38">
            <v>16</v>
          </cell>
          <cell r="Q38">
            <v>0</v>
          </cell>
          <cell r="R38">
            <v>0</v>
          </cell>
          <cell r="S38">
            <v>0</v>
          </cell>
          <cell r="T38">
            <v>10</v>
          </cell>
          <cell r="U38">
            <v>6</v>
          </cell>
        </row>
        <row r="39">
          <cell r="B39" t="str">
            <v>Hà Tĩnh</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0">
          <cell r="B40" t="str">
            <v>Hải Dương</v>
          </cell>
          <cell r="C40">
            <v>5</v>
          </cell>
          <cell r="D40">
            <v>1</v>
          </cell>
          <cell r="E40">
            <v>4</v>
          </cell>
          <cell r="F40">
            <v>4</v>
          </cell>
          <cell r="G40">
            <v>1</v>
          </cell>
          <cell r="H40">
            <v>3</v>
          </cell>
          <cell r="I40">
            <v>3</v>
          </cell>
          <cell r="J40">
            <v>0</v>
          </cell>
          <cell r="K40">
            <v>3</v>
          </cell>
          <cell r="L40">
            <v>1</v>
          </cell>
          <cell r="M40">
            <v>1</v>
          </cell>
          <cell r="N40">
            <v>0</v>
          </cell>
          <cell r="O40">
            <v>0</v>
          </cell>
          <cell r="P40">
            <v>3</v>
          </cell>
          <cell r="Q40">
            <v>1</v>
          </cell>
          <cell r="R40">
            <v>0</v>
          </cell>
          <cell r="S40">
            <v>0</v>
          </cell>
          <cell r="T40">
            <v>1</v>
          </cell>
          <cell r="U40">
            <v>1</v>
          </cell>
        </row>
        <row r="41">
          <cell r="B41" t="str">
            <v>Hải Phòng</v>
          </cell>
          <cell r="C41">
            <v>1</v>
          </cell>
          <cell r="D41">
            <v>0</v>
          </cell>
          <cell r="E41">
            <v>1</v>
          </cell>
          <cell r="F41">
            <v>1</v>
          </cell>
          <cell r="G41">
            <v>0</v>
          </cell>
          <cell r="H41">
            <v>1</v>
          </cell>
          <cell r="I41">
            <v>1</v>
          </cell>
          <cell r="J41">
            <v>1</v>
          </cell>
          <cell r="K41">
            <v>0</v>
          </cell>
          <cell r="L41">
            <v>0</v>
          </cell>
          <cell r="M41">
            <v>0</v>
          </cell>
          <cell r="N41">
            <v>0</v>
          </cell>
          <cell r="O41">
            <v>0</v>
          </cell>
          <cell r="P41">
            <v>1</v>
          </cell>
          <cell r="Q41">
            <v>0</v>
          </cell>
          <cell r="R41">
            <v>0</v>
          </cell>
          <cell r="S41">
            <v>0</v>
          </cell>
          <cell r="T41">
            <v>0</v>
          </cell>
          <cell r="U41">
            <v>1</v>
          </cell>
        </row>
        <row r="42">
          <cell r="B42" t="str">
            <v>Hậu Giang</v>
          </cell>
          <cell r="C42">
            <v>1</v>
          </cell>
          <cell r="D42">
            <v>0</v>
          </cell>
          <cell r="E42">
            <v>1</v>
          </cell>
          <cell r="F42">
            <v>1</v>
          </cell>
          <cell r="G42">
            <v>0</v>
          </cell>
          <cell r="H42">
            <v>1</v>
          </cell>
          <cell r="I42">
            <v>1</v>
          </cell>
          <cell r="J42">
            <v>0</v>
          </cell>
          <cell r="K42">
            <v>1</v>
          </cell>
          <cell r="L42">
            <v>0</v>
          </cell>
          <cell r="M42">
            <v>0</v>
          </cell>
          <cell r="N42">
            <v>0</v>
          </cell>
          <cell r="O42">
            <v>0</v>
          </cell>
          <cell r="P42">
            <v>1</v>
          </cell>
          <cell r="Q42">
            <v>1</v>
          </cell>
          <cell r="R42">
            <v>0</v>
          </cell>
          <cell r="S42">
            <v>0</v>
          </cell>
          <cell r="T42">
            <v>0</v>
          </cell>
          <cell r="U42">
            <v>0</v>
          </cell>
        </row>
        <row r="43">
          <cell r="B43" t="str">
            <v>Hòa Bình</v>
          </cell>
          <cell r="C43">
            <v>9</v>
          </cell>
          <cell r="D43">
            <v>0</v>
          </cell>
          <cell r="E43">
            <v>9</v>
          </cell>
          <cell r="F43">
            <v>3</v>
          </cell>
          <cell r="G43">
            <v>0</v>
          </cell>
          <cell r="H43">
            <v>3</v>
          </cell>
          <cell r="I43">
            <v>2</v>
          </cell>
          <cell r="J43">
            <v>1</v>
          </cell>
          <cell r="K43">
            <v>1</v>
          </cell>
          <cell r="L43">
            <v>1</v>
          </cell>
          <cell r="M43">
            <v>0</v>
          </cell>
          <cell r="N43">
            <v>1</v>
          </cell>
          <cell r="O43">
            <v>0</v>
          </cell>
          <cell r="P43">
            <v>2</v>
          </cell>
          <cell r="Q43">
            <v>0</v>
          </cell>
          <cell r="R43">
            <v>0</v>
          </cell>
          <cell r="S43">
            <v>0</v>
          </cell>
          <cell r="T43">
            <v>0</v>
          </cell>
          <cell r="U43">
            <v>2</v>
          </cell>
        </row>
        <row r="44">
          <cell r="B44" t="str">
            <v>Hồ Chí Minh</v>
          </cell>
          <cell r="C44">
            <v>2</v>
          </cell>
          <cell r="D44">
            <v>1</v>
          </cell>
          <cell r="E44">
            <v>1</v>
          </cell>
          <cell r="F44">
            <v>2</v>
          </cell>
          <cell r="G44">
            <v>1</v>
          </cell>
          <cell r="H44">
            <v>1</v>
          </cell>
          <cell r="I44">
            <v>1</v>
          </cell>
          <cell r="J44">
            <v>1</v>
          </cell>
          <cell r="K44">
            <v>0</v>
          </cell>
          <cell r="L44">
            <v>1</v>
          </cell>
          <cell r="M44">
            <v>1</v>
          </cell>
          <cell r="N44">
            <v>0</v>
          </cell>
          <cell r="O44">
            <v>0</v>
          </cell>
          <cell r="P44">
            <v>1</v>
          </cell>
          <cell r="Q44">
            <v>0</v>
          </cell>
          <cell r="R44">
            <v>0</v>
          </cell>
          <cell r="S44">
            <v>0</v>
          </cell>
          <cell r="T44">
            <v>1</v>
          </cell>
          <cell r="U44">
            <v>0</v>
          </cell>
        </row>
        <row r="45">
          <cell r="B45" t="str">
            <v>Hưng Yên</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row>
        <row r="46">
          <cell r="B46" t="str">
            <v>Kiên Giang</v>
          </cell>
          <cell r="C46">
            <v>12</v>
          </cell>
          <cell r="D46">
            <v>1</v>
          </cell>
          <cell r="E46">
            <v>11</v>
          </cell>
          <cell r="F46">
            <v>12</v>
          </cell>
          <cell r="G46">
            <v>1</v>
          </cell>
          <cell r="H46">
            <v>11</v>
          </cell>
          <cell r="I46">
            <v>7</v>
          </cell>
          <cell r="J46">
            <v>5</v>
          </cell>
          <cell r="K46">
            <v>2</v>
          </cell>
          <cell r="L46">
            <v>5</v>
          </cell>
          <cell r="M46">
            <v>3</v>
          </cell>
          <cell r="N46">
            <v>2</v>
          </cell>
          <cell r="O46">
            <v>0</v>
          </cell>
          <cell r="P46">
            <v>7</v>
          </cell>
          <cell r="Q46">
            <v>0</v>
          </cell>
          <cell r="R46">
            <v>0</v>
          </cell>
          <cell r="S46">
            <v>0</v>
          </cell>
          <cell r="T46">
            <v>3</v>
          </cell>
          <cell r="U46">
            <v>4</v>
          </cell>
        </row>
        <row r="47">
          <cell r="B47" t="str">
            <v>Kon Tum</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row>
        <row r="48">
          <cell r="B48" t="str">
            <v>Khánh Hoà</v>
          </cell>
          <cell r="C48">
            <v>1</v>
          </cell>
          <cell r="D48">
            <v>0</v>
          </cell>
          <cell r="E48">
            <v>1</v>
          </cell>
          <cell r="F48">
            <v>1</v>
          </cell>
          <cell r="G48">
            <v>0</v>
          </cell>
          <cell r="H48">
            <v>1</v>
          </cell>
          <cell r="I48">
            <v>1</v>
          </cell>
          <cell r="J48">
            <v>0</v>
          </cell>
          <cell r="K48">
            <v>1</v>
          </cell>
          <cell r="L48">
            <v>0</v>
          </cell>
          <cell r="M48">
            <v>0</v>
          </cell>
          <cell r="N48">
            <v>0</v>
          </cell>
          <cell r="O48">
            <v>0</v>
          </cell>
          <cell r="P48">
            <v>1</v>
          </cell>
          <cell r="Q48">
            <v>0</v>
          </cell>
          <cell r="R48">
            <v>0</v>
          </cell>
          <cell r="S48">
            <v>0</v>
          </cell>
          <cell r="T48">
            <v>0</v>
          </cell>
          <cell r="U48">
            <v>1</v>
          </cell>
        </row>
        <row r="49">
          <cell r="B49" t="str">
            <v>Lai Châu</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row>
        <row r="50">
          <cell r="B50" t="str">
            <v>Lạng Sơn</v>
          </cell>
          <cell r="C50">
            <v>1</v>
          </cell>
          <cell r="D50">
            <v>0</v>
          </cell>
          <cell r="E50">
            <v>1</v>
          </cell>
          <cell r="F50">
            <v>1</v>
          </cell>
          <cell r="G50">
            <v>0</v>
          </cell>
          <cell r="H50">
            <v>1</v>
          </cell>
          <cell r="I50">
            <v>1</v>
          </cell>
          <cell r="J50">
            <v>0</v>
          </cell>
          <cell r="K50">
            <v>1</v>
          </cell>
          <cell r="L50">
            <v>0</v>
          </cell>
          <cell r="M50">
            <v>0</v>
          </cell>
          <cell r="N50">
            <v>0</v>
          </cell>
          <cell r="O50">
            <v>0</v>
          </cell>
          <cell r="P50">
            <v>1</v>
          </cell>
          <cell r="Q50">
            <v>0</v>
          </cell>
          <cell r="R50">
            <v>0</v>
          </cell>
          <cell r="S50">
            <v>0</v>
          </cell>
          <cell r="T50">
            <v>1</v>
          </cell>
          <cell r="U50">
            <v>0</v>
          </cell>
        </row>
        <row r="51">
          <cell r="B51" t="str">
            <v>Lào Cai</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row>
        <row r="52">
          <cell r="B52" t="str">
            <v>Lâm Đồng</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row>
        <row r="53">
          <cell r="B53" t="str">
            <v>Long An</v>
          </cell>
          <cell r="C53">
            <v>1</v>
          </cell>
          <cell r="D53">
            <v>0</v>
          </cell>
          <cell r="E53">
            <v>1</v>
          </cell>
          <cell r="F53">
            <v>1</v>
          </cell>
          <cell r="G53">
            <v>0</v>
          </cell>
          <cell r="H53">
            <v>1</v>
          </cell>
          <cell r="I53">
            <v>1</v>
          </cell>
          <cell r="J53">
            <v>1</v>
          </cell>
          <cell r="K53">
            <v>0</v>
          </cell>
          <cell r="L53">
            <v>0</v>
          </cell>
          <cell r="M53">
            <v>0</v>
          </cell>
          <cell r="N53">
            <v>0</v>
          </cell>
          <cell r="O53">
            <v>0</v>
          </cell>
          <cell r="P53">
            <v>1</v>
          </cell>
          <cell r="Q53">
            <v>0</v>
          </cell>
          <cell r="R53">
            <v>0</v>
          </cell>
          <cell r="S53">
            <v>0</v>
          </cell>
          <cell r="T53">
            <v>0</v>
          </cell>
          <cell r="U53">
            <v>1</v>
          </cell>
        </row>
        <row r="54">
          <cell r="B54" t="str">
            <v>Nam Định</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row r="55">
          <cell r="B55" t="str">
            <v>Ninh Bình</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row>
        <row r="56">
          <cell r="B56" t="str">
            <v>Ninh Thuận</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row>
        <row r="57">
          <cell r="B57" t="str">
            <v>Nghệ An</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row>
        <row r="58">
          <cell r="B58" t="str">
            <v>Phú Thọ</v>
          </cell>
          <cell r="C58">
            <v>3</v>
          </cell>
          <cell r="D58">
            <v>1</v>
          </cell>
          <cell r="E58">
            <v>2</v>
          </cell>
          <cell r="F58">
            <v>3</v>
          </cell>
          <cell r="G58">
            <v>1</v>
          </cell>
          <cell r="H58">
            <v>2</v>
          </cell>
          <cell r="I58">
            <v>3</v>
          </cell>
          <cell r="J58">
            <v>3</v>
          </cell>
          <cell r="K58">
            <v>0</v>
          </cell>
          <cell r="L58">
            <v>0</v>
          </cell>
          <cell r="M58">
            <v>0</v>
          </cell>
          <cell r="N58">
            <v>0</v>
          </cell>
          <cell r="O58">
            <v>0</v>
          </cell>
          <cell r="P58">
            <v>3</v>
          </cell>
          <cell r="Q58">
            <v>0</v>
          </cell>
          <cell r="R58">
            <v>0</v>
          </cell>
          <cell r="S58">
            <v>0</v>
          </cell>
          <cell r="T58">
            <v>1</v>
          </cell>
          <cell r="U58">
            <v>2</v>
          </cell>
        </row>
        <row r="59">
          <cell r="B59" t="str">
            <v>Phú Yên</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row>
        <row r="60">
          <cell r="B60" t="str">
            <v>Quảng Bình</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row>
        <row r="61">
          <cell r="B61" t="str">
            <v>Quảng Nam</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row>
        <row r="62">
          <cell r="B62" t="str">
            <v>Quảng Ninh</v>
          </cell>
          <cell r="C62">
            <v>18</v>
          </cell>
          <cell r="D62">
            <v>0</v>
          </cell>
          <cell r="E62">
            <v>18</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row>
        <row r="63">
          <cell r="B63" t="str">
            <v>Quảng Ngãi</v>
          </cell>
          <cell r="C63">
            <v>19</v>
          </cell>
          <cell r="D63">
            <v>0</v>
          </cell>
          <cell r="E63">
            <v>19</v>
          </cell>
          <cell r="F63">
            <v>3</v>
          </cell>
          <cell r="G63">
            <v>0</v>
          </cell>
          <cell r="H63">
            <v>3</v>
          </cell>
          <cell r="I63">
            <v>1</v>
          </cell>
          <cell r="J63">
            <v>0</v>
          </cell>
          <cell r="K63">
            <v>1</v>
          </cell>
          <cell r="L63">
            <v>2</v>
          </cell>
          <cell r="M63">
            <v>1</v>
          </cell>
          <cell r="N63">
            <v>1</v>
          </cell>
          <cell r="O63">
            <v>0</v>
          </cell>
          <cell r="P63">
            <v>1</v>
          </cell>
          <cell r="Q63">
            <v>0</v>
          </cell>
          <cell r="R63">
            <v>0</v>
          </cell>
          <cell r="S63">
            <v>0</v>
          </cell>
          <cell r="T63">
            <v>0</v>
          </cell>
          <cell r="U63">
            <v>1</v>
          </cell>
        </row>
        <row r="64">
          <cell r="B64" t="str">
            <v>Quảng Trị</v>
          </cell>
          <cell r="C64">
            <v>2</v>
          </cell>
          <cell r="D64">
            <v>0</v>
          </cell>
          <cell r="E64">
            <v>2</v>
          </cell>
          <cell r="F64">
            <v>2</v>
          </cell>
          <cell r="G64">
            <v>0</v>
          </cell>
          <cell r="H64">
            <v>2</v>
          </cell>
          <cell r="I64">
            <v>1</v>
          </cell>
          <cell r="J64">
            <v>1</v>
          </cell>
          <cell r="K64">
            <v>0</v>
          </cell>
          <cell r="L64">
            <v>1</v>
          </cell>
          <cell r="M64">
            <v>0</v>
          </cell>
          <cell r="N64">
            <v>1</v>
          </cell>
          <cell r="O64">
            <v>0</v>
          </cell>
          <cell r="P64">
            <v>1</v>
          </cell>
          <cell r="Q64">
            <v>0</v>
          </cell>
          <cell r="R64">
            <v>0</v>
          </cell>
          <cell r="S64">
            <v>0</v>
          </cell>
          <cell r="T64">
            <v>1</v>
          </cell>
          <cell r="U64">
            <v>0</v>
          </cell>
        </row>
        <row r="65">
          <cell r="B65" t="str">
            <v>Sóc Trăng</v>
          </cell>
          <cell r="C65">
            <v>2</v>
          </cell>
          <cell r="D65">
            <v>2</v>
          </cell>
          <cell r="E65">
            <v>0</v>
          </cell>
          <cell r="F65">
            <v>2</v>
          </cell>
          <cell r="G65">
            <v>2</v>
          </cell>
          <cell r="H65">
            <v>0</v>
          </cell>
          <cell r="I65">
            <v>2</v>
          </cell>
          <cell r="J65">
            <v>1</v>
          </cell>
          <cell r="K65">
            <v>1</v>
          </cell>
          <cell r="L65">
            <v>0</v>
          </cell>
          <cell r="M65">
            <v>0</v>
          </cell>
          <cell r="N65">
            <v>0</v>
          </cell>
          <cell r="O65">
            <v>0</v>
          </cell>
          <cell r="P65">
            <v>2</v>
          </cell>
          <cell r="Q65">
            <v>0</v>
          </cell>
          <cell r="R65">
            <v>0</v>
          </cell>
          <cell r="S65">
            <v>0</v>
          </cell>
          <cell r="T65">
            <v>1</v>
          </cell>
          <cell r="U65">
            <v>1</v>
          </cell>
        </row>
        <row r="66">
          <cell r="B66" t="str">
            <v>Sơn La</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row>
        <row r="67">
          <cell r="B67" t="str">
            <v>Tây Ninh</v>
          </cell>
          <cell r="C67">
            <v>7</v>
          </cell>
          <cell r="D67">
            <v>0</v>
          </cell>
          <cell r="E67">
            <v>7</v>
          </cell>
          <cell r="F67">
            <v>7</v>
          </cell>
          <cell r="G67">
            <v>0</v>
          </cell>
          <cell r="H67">
            <v>7</v>
          </cell>
          <cell r="I67">
            <v>3</v>
          </cell>
          <cell r="J67">
            <v>2</v>
          </cell>
          <cell r="K67">
            <v>1</v>
          </cell>
          <cell r="L67">
            <v>4</v>
          </cell>
          <cell r="M67">
            <v>0</v>
          </cell>
          <cell r="N67">
            <v>4</v>
          </cell>
          <cell r="O67">
            <v>0</v>
          </cell>
          <cell r="P67">
            <v>3</v>
          </cell>
          <cell r="Q67">
            <v>0</v>
          </cell>
          <cell r="R67">
            <v>0</v>
          </cell>
          <cell r="S67">
            <v>0</v>
          </cell>
          <cell r="T67">
            <v>2</v>
          </cell>
          <cell r="U67">
            <v>1</v>
          </cell>
        </row>
        <row r="68">
          <cell r="B68" t="str">
            <v>Tiền Giang</v>
          </cell>
          <cell r="C68">
            <v>3</v>
          </cell>
          <cell r="D68">
            <v>0</v>
          </cell>
          <cell r="E68">
            <v>3</v>
          </cell>
          <cell r="F68">
            <v>3</v>
          </cell>
          <cell r="G68">
            <v>0</v>
          </cell>
          <cell r="H68">
            <v>3</v>
          </cell>
          <cell r="I68">
            <v>2</v>
          </cell>
          <cell r="J68">
            <v>2</v>
          </cell>
          <cell r="K68">
            <v>0</v>
          </cell>
          <cell r="L68">
            <v>1</v>
          </cell>
          <cell r="M68">
            <v>0</v>
          </cell>
          <cell r="N68">
            <v>1</v>
          </cell>
          <cell r="O68">
            <v>0</v>
          </cell>
          <cell r="P68">
            <v>2</v>
          </cell>
          <cell r="Q68">
            <v>2</v>
          </cell>
          <cell r="R68">
            <v>0</v>
          </cell>
          <cell r="S68">
            <v>0</v>
          </cell>
          <cell r="T68">
            <v>0</v>
          </cell>
          <cell r="U68">
            <v>0</v>
          </cell>
        </row>
        <row r="69">
          <cell r="B69" t="str">
            <v>TT Huế</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row>
        <row r="70">
          <cell r="B70" t="str">
            <v>Tuyên Quang</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row>
        <row r="71">
          <cell r="B71" t="str">
            <v>Thái Bình</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row>
        <row r="72">
          <cell r="B72" t="str">
            <v>Thái Nguyên</v>
          </cell>
          <cell r="C72">
            <v>7</v>
          </cell>
          <cell r="D72">
            <v>2</v>
          </cell>
          <cell r="E72">
            <v>5</v>
          </cell>
          <cell r="F72">
            <v>4</v>
          </cell>
          <cell r="G72">
            <v>2</v>
          </cell>
          <cell r="H72">
            <v>2</v>
          </cell>
          <cell r="I72">
            <v>4</v>
          </cell>
          <cell r="J72">
            <v>3</v>
          </cell>
          <cell r="K72">
            <v>1</v>
          </cell>
          <cell r="L72">
            <v>0</v>
          </cell>
          <cell r="M72">
            <v>0</v>
          </cell>
          <cell r="N72">
            <v>0</v>
          </cell>
          <cell r="O72">
            <v>0</v>
          </cell>
          <cell r="P72">
            <v>4</v>
          </cell>
          <cell r="Q72">
            <v>0</v>
          </cell>
          <cell r="R72">
            <v>0</v>
          </cell>
          <cell r="S72">
            <v>0</v>
          </cell>
          <cell r="T72">
            <v>3</v>
          </cell>
          <cell r="U72">
            <v>1</v>
          </cell>
        </row>
        <row r="73">
          <cell r="B73" t="str">
            <v>Thanh Hóa</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4">
          <cell r="B74" t="str">
            <v>Trà Vinh</v>
          </cell>
          <cell r="C74">
            <v>4</v>
          </cell>
          <cell r="D74">
            <v>2</v>
          </cell>
          <cell r="E74">
            <v>2</v>
          </cell>
          <cell r="F74">
            <v>4</v>
          </cell>
          <cell r="G74">
            <v>2</v>
          </cell>
          <cell r="H74">
            <v>2</v>
          </cell>
          <cell r="I74">
            <v>3</v>
          </cell>
          <cell r="J74">
            <v>3</v>
          </cell>
          <cell r="K74">
            <v>0</v>
          </cell>
          <cell r="L74">
            <v>1</v>
          </cell>
          <cell r="M74">
            <v>0</v>
          </cell>
          <cell r="N74">
            <v>1</v>
          </cell>
          <cell r="O74">
            <v>0</v>
          </cell>
          <cell r="P74">
            <v>3</v>
          </cell>
          <cell r="Q74">
            <v>0</v>
          </cell>
          <cell r="R74">
            <v>0</v>
          </cell>
          <cell r="S74">
            <v>0</v>
          </cell>
          <cell r="T74">
            <v>1</v>
          </cell>
          <cell r="U74">
            <v>2</v>
          </cell>
        </row>
        <row r="75">
          <cell r="B75" t="str">
            <v>Vĩnh Long</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row>
        <row r="76">
          <cell r="B76" t="str">
            <v>Vĩnh Phúc</v>
          </cell>
          <cell r="C76">
            <v>4</v>
          </cell>
          <cell r="D76">
            <v>1</v>
          </cell>
          <cell r="E76">
            <v>3</v>
          </cell>
          <cell r="F76">
            <v>4</v>
          </cell>
          <cell r="G76">
            <v>1</v>
          </cell>
          <cell r="H76">
            <v>3</v>
          </cell>
          <cell r="I76">
            <v>1</v>
          </cell>
          <cell r="J76">
            <v>1</v>
          </cell>
          <cell r="K76">
            <v>0</v>
          </cell>
          <cell r="L76">
            <v>3</v>
          </cell>
          <cell r="M76">
            <v>0</v>
          </cell>
          <cell r="N76">
            <v>3</v>
          </cell>
          <cell r="O76">
            <v>0</v>
          </cell>
          <cell r="P76">
            <v>1</v>
          </cell>
          <cell r="Q76">
            <v>0</v>
          </cell>
          <cell r="R76">
            <v>0</v>
          </cell>
          <cell r="S76">
            <v>1</v>
          </cell>
          <cell r="T76">
            <v>0</v>
          </cell>
          <cell r="U76">
            <v>0</v>
          </cell>
        </row>
        <row r="77">
          <cell r="B77" t="str">
            <v>Yên Bái</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row>
      </sheetData>
      <sheetData sheetId="2">
        <row r="9">
          <cell r="B9" t="str">
            <v>An Giang</v>
          </cell>
          <cell r="C9">
            <v>0</v>
          </cell>
          <cell r="D9">
            <v>0</v>
          </cell>
          <cell r="E9">
            <v>0</v>
          </cell>
          <cell r="F9">
            <v>0</v>
          </cell>
          <cell r="G9">
            <v>0</v>
          </cell>
          <cell r="H9">
            <v>0</v>
          </cell>
          <cell r="I9">
            <v>0</v>
          </cell>
          <cell r="J9">
            <v>0</v>
          </cell>
        </row>
        <row r="10">
          <cell r="B10" t="str">
            <v>Bạc Liêu</v>
          </cell>
          <cell r="C10">
            <v>0</v>
          </cell>
          <cell r="D10">
            <v>0</v>
          </cell>
          <cell r="E10">
            <v>0</v>
          </cell>
          <cell r="F10">
            <v>0</v>
          </cell>
          <cell r="G10">
            <v>0</v>
          </cell>
          <cell r="H10">
            <v>0</v>
          </cell>
          <cell r="I10">
            <v>0</v>
          </cell>
          <cell r="J10">
            <v>0</v>
          </cell>
        </row>
        <row r="11">
          <cell r="B11" t="str">
            <v>Bắc Giang</v>
          </cell>
          <cell r="C11">
            <v>3</v>
          </cell>
          <cell r="D11">
            <v>2</v>
          </cell>
          <cell r="E11">
            <v>1</v>
          </cell>
          <cell r="F11">
            <v>3</v>
          </cell>
          <cell r="G11">
            <v>1</v>
          </cell>
          <cell r="H11">
            <v>2</v>
          </cell>
          <cell r="I11">
            <v>0</v>
          </cell>
          <cell r="J11">
            <v>0</v>
          </cell>
        </row>
        <row r="12">
          <cell r="B12" t="str">
            <v>Bắc Kạn</v>
          </cell>
          <cell r="C12">
            <v>0</v>
          </cell>
          <cell r="D12">
            <v>0</v>
          </cell>
          <cell r="E12">
            <v>0</v>
          </cell>
          <cell r="F12">
            <v>0</v>
          </cell>
          <cell r="G12">
            <v>0</v>
          </cell>
          <cell r="H12">
            <v>0</v>
          </cell>
          <cell r="I12">
            <v>0</v>
          </cell>
          <cell r="J12">
            <v>0</v>
          </cell>
        </row>
        <row r="13">
          <cell r="B13" t="str">
            <v>Bắc Ninh</v>
          </cell>
          <cell r="C13">
            <v>0</v>
          </cell>
          <cell r="D13">
            <v>0</v>
          </cell>
          <cell r="E13">
            <v>0</v>
          </cell>
          <cell r="F13">
            <v>0</v>
          </cell>
          <cell r="G13">
            <v>0</v>
          </cell>
          <cell r="H13">
            <v>0</v>
          </cell>
          <cell r="I13">
            <v>0</v>
          </cell>
          <cell r="J13">
            <v>0</v>
          </cell>
        </row>
        <row r="14">
          <cell r="B14" t="str">
            <v>Bến Tre</v>
          </cell>
          <cell r="C14">
            <v>0</v>
          </cell>
          <cell r="D14">
            <v>0</v>
          </cell>
          <cell r="E14">
            <v>0</v>
          </cell>
          <cell r="F14">
            <v>0</v>
          </cell>
          <cell r="G14">
            <v>0</v>
          </cell>
          <cell r="H14">
            <v>0</v>
          </cell>
          <cell r="I14">
            <v>0</v>
          </cell>
          <cell r="J14">
            <v>0</v>
          </cell>
        </row>
        <row r="15">
          <cell r="B15" t="str">
            <v>Bình Dương</v>
          </cell>
          <cell r="C15">
            <v>0</v>
          </cell>
          <cell r="D15">
            <v>0</v>
          </cell>
          <cell r="E15">
            <v>0</v>
          </cell>
          <cell r="F15">
            <v>0</v>
          </cell>
          <cell r="G15">
            <v>0</v>
          </cell>
          <cell r="H15">
            <v>0</v>
          </cell>
          <cell r="I15">
            <v>0</v>
          </cell>
          <cell r="J15">
            <v>0</v>
          </cell>
        </row>
        <row r="16">
          <cell r="B16" t="str">
            <v>Bình Định</v>
          </cell>
          <cell r="C16">
            <v>0</v>
          </cell>
          <cell r="D16">
            <v>0</v>
          </cell>
          <cell r="E16">
            <v>0</v>
          </cell>
          <cell r="F16">
            <v>0</v>
          </cell>
          <cell r="G16">
            <v>0</v>
          </cell>
          <cell r="H16">
            <v>0</v>
          </cell>
          <cell r="I16">
            <v>0</v>
          </cell>
          <cell r="J16">
            <v>0</v>
          </cell>
        </row>
        <row r="17">
          <cell r="B17" t="str">
            <v>Bình Phước</v>
          </cell>
          <cell r="C17">
            <v>6</v>
          </cell>
          <cell r="D17">
            <v>3</v>
          </cell>
          <cell r="E17">
            <v>3</v>
          </cell>
          <cell r="F17">
            <v>6</v>
          </cell>
          <cell r="G17">
            <v>1</v>
          </cell>
          <cell r="H17">
            <v>5</v>
          </cell>
          <cell r="I17">
            <v>0</v>
          </cell>
          <cell r="J17">
            <v>1</v>
          </cell>
        </row>
        <row r="18">
          <cell r="B18" t="str">
            <v>Bình Thuận</v>
          </cell>
          <cell r="C18">
            <v>1</v>
          </cell>
          <cell r="D18">
            <v>0</v>
          </cell>
          <cell r="E18">
            <v>1</v>
          </cell>
          <cell r="F18">
            <v>1</v>
          </cell>
          <cell r="G18">
            <v>1</v>
          </cell>
          <cell r="H18">
            <v>0</v>
          </cell>
          <cell r="I18">
            <v>0</v>
          </cell>
          <cell r="J18">
            <v>0</v>
          </cell>
        </row>
        <row r="19">
          <cell r="B19" t="str">
            <v>BR-Vũng Tàu</v>
          </cell>
          <cell r="C19">
            <v>9</v>
          </cell>
          <cell r="D19">
            <v>3</v>
          </cell>
          <cell r="E19">
            <v>6</v>
          </cell>
          <cell r="F19">
            <v>9</v>
          </cell>
          <cell r="G19">
            <v>1</v>
          </cell>
          <cell r="H19">
            <v>8</v>
          </cell>
          <cell r="I19">
            <v>0</v>
          </cell>
          <cell r="J19">
            <v>1</v>
          </cell>
        </row>
        <row r="20">
          <cell r="B20" t="str">
            <v>Cà Mau</v>
          </cell>
          <cell r="C20">
            <v>6</v>
          </cell>
          <cell r="D20">
            <v>3</v>
          </cell>
          <cell r="E20">
            <v>3</v>
          </cell>
          <cell r="F20">
            <v>6</v>
          </cell>
          <cell r="G20">
            <v>2</v>
          </cell>
          <cell r="H20">
            <v>4</v>
          </cell>
          <cell r="I20">
            <v>0</v>
          </cell>
          <cell r="J20">
            <v>0</v>
          </cell>
        </row>
        <row r="21">
          <cell r="B21" t="str">
            <v>Cao Bằng</v>
          </cell>
          <cell r="C21">
            <v>0</v>
          </cell>
          <cell r="D21">
            <v>0</v>
          </cell>
          <cell r="E21">
            <v>0</v>
          </cell>
          <cell r="F21">
            <v>0</v>
          </cell>
          <cell r="G21">
            <v>0</v>
          </cell>
          <cell r="H21">
            <v>0</v>
          </cell>
          <cell r="I21">
            <v>0</v>
          </cell>
          <cell r="J21">
            <v>0</v>
          </cell>
        </row>
        <row r="22">
          <cell r="B22" t="str">
            <v>Cần Thơ</v>
          </cell>
          <cell r="C22">
            <v>0</v>
          </cell>
          <cell r="D22">
            <v>0</v>
          </cell>
          <cell r="E22">
            <v>0</v>
          </cell>
          <cell r="F22">
            <v>0</v>
          </cell>
          <cell r="G22">
            <v>0</v>
          </cell>
          <cell r="H22">
            <v>0</v>
          </cell>
          <cell r="I22">
            <v>0</v>
          </cell>
          <cell r="J22">
            <v>0</v>
          </cell>
        </row>
        <row r="23">
          <cell r="B23" t="str">
            <v>Đà Nẵng</v>
          </cell>
          <cell r="C23">
            <v>0</v>
          </cell>
          <cell r="D23">
            <v>0</v>
          </cell>
          <cell r="E23">
            <v>0</v>
          </cell>
          <cell r="F23">
            <v>0</v>
          </cell>
          <cell r="G23">
            <v>0</v>
          </cell>
          <cell r="H23">
            <v>0</v>
          </cell>
          <cell r="I23">
            <v>0</v>
          </cell>
          <cell r="J23">
            <v>0</v>
          </cell>
        </row>
        <row r="24">
          <cell r="B24" t="str">
            <v>Đắk Lắc</v>
          </cell>
          <cell r="C24">
            <v>11</v>
          </cell>
          <cell r="D24">
            <v>8</v>
          </cell>
          <cell r="E24">
            <v>3</v>
          </cell>
          <cell r="F24">
            <v>11</v>
          </cell>
          <cell r="G24">
            <v>1</v>
          </cell>
          <cell r="H24">
            <v>10</v>
          </cell>
          <cell r="I24">
            <v>0</v>
          </cell>
          <cell r="J24">
            <v>1</v>
          </cell>
        </row>
        <row r="25">
          <cell r="B25" t="str">
            <v>Đắk Nông</v>
          </cell>
          <cell r="C25">
            <v>7</v>
          </cell>
          <cell r="D25">
            <v>5</v>
          </cell>
          <cell r="E25">
            <v>2</v>
          </cell>
          <cell r="F25">
            <v>7</v>
          </cell>
          <cell r="G25">
            <v>2</v>
          </cell>
          <cell r="H25">
            <v>5</v>
          </cell>
          <cell r="I25">
            <v>0</v>
          </cell>
          <cell r="J25">
            <v>0</v>
          </cell>
        </row>
        <row r="26">
          <cell r="B26" t="str">
            <v>Điện Biên</v>
          </cell>
          <cell r="C26">
            <v>0</v>
          </cell>
          <cell r="D26">
            <v>0</v>
          </cell>
          <cell r="E26">
            <v>0</v>
          </cell>
          <cell r="F26">
            <v>0</v>
          </cell>
          <cell r="G26">
            <v>0</v>
          </cell>
          <cell r="H26">
            <v>0</v>
          </cell>
          <cell r="I26">
            <v>0</v>
          </cell>
          <cell r="J26">
            <v>0</v>
          </cell>
        </row>
        <row r="27">
          <cell r="B27" t="str">
            <v>Đồng Nai</v>
          </cell>
          <cell r="C27">
            <v>0</v>
          </cell>
          <cell r="D27">
            <v>0</v>
          </cell>
          <cell r="E27">
            <v>0</v>
          </cell>
          <cell r="F27">
            <v>0</v>
          </cell>
          <cell r="G27">
            <v>0</v>
          </cell>
          <cell r="H27">
            <v>0</v>
          </cell>
          <cell r="I27">
            <v>0</v>
          </cell>
          <cell r="J27">
            <v>0</v>
          </cell>
        </row>
        <row r="28">
          <cell r="B28" t="str">
            <v>Đồng Tháp</v>
          </cell>
          <cell r="C28">
            <v>2</v>
          </cell>
          <cell r="D28">
            <v>2</v>
          </cell>
          <cell r="E28">
            <v>0</v>
          </cell>
          <cell r="F28">
            <v>2</v>
          </cell>
          <cell r="G28">
            <v>0</v>
          </cell>
          <cell r="H28">
            <v>2</v>
          </cell>
          <cell r="I28">
            <v>0</v>
          </cell>
          <cell r="J28">
            <v>0</v>
          </cell>
        </row>
        <row r="29">
          <cell r="B29" t="str">
            <v>Gia Lai</v>
          </cell>
          <cell r="C29">
            <v>0</v>
          </cell>
          <cell r="D29">
            <v>0</v>
          </cell>
          <cell r="E29">
            <v>0</v>
          </cell>
          <cell r="F29">
            <v>0</v>
          </cell>
          <cell r="G29">
            <v>0</v>
          </cell>
          <cell r="H29">
            <v>0</v>
          </cell>
          <cell r="I29">
            <v>0</v>
          </cell>
          <cell r="J29">
            <v>0</v>
          </cell>
        </row>
        <row r="30">
          <cell r="B30" t="str">
            <v>Hà Giang</v>
          </cell>
          <cell r="C30">
            <v>0</v>
          </cell>
          <cell r="D30">
            <v>0</v>
          </cell>
          <cell r="E30">
            <v>0</v>
          </cell>
          <cell r="F30">
            <v>0</v>
          </cell>
          <cell r="G30">
            <v>0</v>
          </cell>
          <cell r="H30">
            <v>0</v>
          </cell>
          <cell r="I30">
            <v>0</v>
          </cell>
          <cell r="J30">
            <v>0</v>
          </cell>
        </row>
        <row r="31">
          <cell r="B31" t="str">
            <v>Hà Nam</v>
          </cell>
          <cell r="C31">
            <v>2</v>
          </cell>
          <cell r="D31">
            <v>2</v>
          </cell>
          <cell r="E31">
            <v>0</v>
          </cell>
          <cell r="F31">
            <v>2</v>
          </cell>
          <cell r="G31">
            <v>0</v>
          </cell>
          <cell r="H31">
            <v>2</v>
          </cell>
          <cell r="I31">
            <v>0</v>
          </cell>
          <cell r="J31">
            <v>0</v>
          </cell>
        </row>
        <row r="32">
          <cell r="B32" t="str">
            <v>Hà Nội</v>
          </cell>
          <cell r="C32">
            <v>12</v>
          </cell>
          <cell r="D32">
            <v>12</v>
          </cell>
          <cell r="E32">
            <v>0</v>
          </cell>
          <cell r="F32">
            <v>12</v>
          </cell>
          <cell r="G32">
            <v>0</v>
          </cell>
          <cell r="H32">
            <v>12</v>
          </cell>
          <cell r="I32">
            <v>0</v>
          </cell>
          <cell r="J32">
            <v>0</v>
          </cell>
        </row>
        <row r="33">
          <cell r="B33" t="str">
            <v>Hà Tĩnh</v>
          </cell>
          <cell r="C33">
            <v>1</v>
          </cell>
          <cell r="D33">
            <v>1</v>
          </cell>
          <cell r="E33">
            <v>0</v>
          </cell>
          <cell r="F33">
            <v>1</v>
          </cell>
          <cell r="G33">
            <v>0</v>
          </cell>
          <cell r="H33">
            <v>1</v>
          </cell>
          <cell r="I33">
            <v>0</v>
          </cell>
          <cell r="J33">
            <v>1</v>
          </cell>
        </row>
        <row r="34">
          <cell r="B34" t="str">
            <v>Hải Dương</v>
          </cell>
          <cell r="C34">
            <v>0</v>
          </cell>
          <cell r="D34">
            <v>0</v>
          </cell>
          <cell r="E34">
            <v>0</v>
          </cell>
          <cell r="F34">
            <v>0</v>
          </cell>
          <cell r="G34">
            <v>0</v>
          </cell>
          <cell r="H34">
            <v>0</v>
          </cell>
          <cell r="I34">
            <v>0</v>
          </cell>
          <cell r="J34">
            <v>0</v>
          </cell>
        </row>
        <row r="35">
          <cell r="B35" t="str">
            <v>Hải Phòng</v>
          </cell>
          <cell r="C35">
            <v>6</v>
          </cell>
          <cell r="D35">
            <v>4</v>
          </cell>
          <cell r="E35">
            <v>2</v>
          </cell>
          <cell r="F35">
            <v>6</v>
          </cell>
          <cell r="G35">
            <v>2</v>
          </cell>
          <cell r="H35">
            <v>4</v>
          </cell>
          <cell r="I35">
            <v>0</v>
          </cell>
          <cell r="J35">
            <v>0</v>
          </cell>
        </row>
        <row r="36">
          <cell r="B36" t="str">
            <v>Hậu Giang</v>
          </cell>
          <cell r="C36">
            <v>0</v>
          </cell>
          <cell r="D36">
            <v>0</v>
          </cell>
          <cell r="E36">
            <v>0</v>
          </cell>
          <cell r="F36">
            <v>0</v>
          </cell>
          <cell r="G36">
            <v>0</v>
          </cell>
          <cell r="H36">
            <v>0</v>
          </cell>
          <cell r="I36">
            <v>0</v>
          </cell>
          <cell r="J36">
            <v>0</v>
          </cell>
        </row>
        <row r="37">
          <cell r="B37" t="str">
            <v>Hòa Bình</v>
          </cell>
          <cell r="C37">
            <v>0</v>
          </cell>
          <cell r="D37">
            <v>0</v>
          </cell>
          <cell r="E37">
            <v>0</v>
          </cell>
          <cell r="F37">
            <v>0</v>
          </cell>
          <cell r="G37">
            <v>0</v>
          </cell>
          <cell r="H37">
            <v>0</v>
          </cell>
          <cell r="I37">
            <v>0</v>
          </cell>
          <cell r="J37">
            <v>0</v>
          </cell>
        </row>
        <row r="38">
          <cell r="B38" t="str">
            <v>Hồ Chí Minh</v>
          </cell>
          <cell r="C38">
            <v>14</v>
          </cell>
          <cell r="D38">
            <v>13</v>
          </cell>
          <cell r="E38">
            <v>1</v>
          </cell>
          <cell r="F38">
            <v>14</v>
          </cell>
          <cell r="G38">
            <v>1</v>
          </cell>
          <cell r="H38">
            <v>13</v>
          </cell>
          <cell r="I38">
            <v>0</v>
          </cell>
          <cell r="J38">
            <v>0</v>
          </cell>
        </row>
        <row r="39">
          <cell r="B39" t="str">
            <v>Hưng Yên</v>
          </cell>
          <cell r="C39">
            <v>0</v>
          </cell>
          <cell r="D39">
            <v>0</v>
          </cell>
          <cell r="E39">
            <v>0</v>
          </cell>
          <cell r="F39">
            <v>0</v>
          </cell>
          <cell r="G39">
            <v>0</v>
          </cell>
          <cell r="H39">
            <v>0</v>
          </cell>
          <cell r="I39">
            <v>0</v>
          </cell>
          <cell r="J39">
            <v>0</v>
          </cell>
        </row>
        <row r="40">
          <cell r="B40" t="str">
            <v>Kiên Giang</v>
          </cell>
          <cell r="C40">
            <v>8</v>
          </cell>
          <cell r="D40">
            <v>1</v>
          </cell>
          <cell r="E40">
            <v>7</v>
          </cell>
          <cell r="F40">
            <v>8</v>
          </cell>
          <cell r="G40">
            <v>7</v>
          </cell>
          <cell r="H40">
            <v>1</v>
          </cell>
          <cell r="I40">
            <v>0</v>
          </cell>
          <cell r="J40">
            <v>0</v>
          </cell>
        </row>
        <row r="41">
          <cell r="B41" t="str">
            <v>Kon Tum</v>
          </cell>
          <cell r="C41">
            <v>0</v>
          </cell>
          <cell r="D41">
            <v>0</v>
          </cell>
          <cell r="E41">
            <v>0</v>
          </cell>
          <cell r="F41">
            <v>0</v>
          </cell>
          <cell r="G41">
            <v>0</v>
          </cell>
          <cell r="H41">
            <v>0</v>
          </cell>
          <cell r="I41">
            <v>0</v>
          </cell>
          <cell r="J41">
            <v>0</v>
          </cell>
        </row>
        <row r="42">
          <cell r="B42" t="str">
            <v>Khánh Hoà</v>
          </cell>
          <cell r="C42">
            <v>0</v>
          </cell>
          <cell r="D42">
            <v>0</v>
          </cell>
          <cell r="E42">
            <v>0</v>
          </cell>
          <cell r="F42">
            <v>0</v>
          </cell>
          <cell r="G42">
            <v>0</v>
          </cell>
          <cell r="H42">
            <v>0</v>
          </cell>
          <cell r="I42">
            <v>0</v>
          </cell>
          <cell r="J42">
            <v>0</v>
          </cell>
        </row>
        <row r="43">
          <cell r="B43" t="str">
            <v>Lai Châu</v>
          </cell>
          <cell r="C43">
            <v>0</v>
          </cell>
          <cell r="D43">
            <v>0</v>
          </cell>
          <cell r="E43">
            <v>0</v>
          </cell>
          <cell r="F43">
            <v>0</v>
          </cell>
          <cell r="G43">
            <v>0</v>
          </cell>
          <cell r="H43">
            <v>0</v>
          </cell>
          <cell r="I43">
            <v>0</v>
          </cell>
          <cell r="J43">
            <v>0</v>
          </cell>
        </row>
        <row r="44">
          <cell r="B44" t="str">
            <v>Lạng Sơn</v>
          </cell>
          <cell r="C44">
            <v>0</v>
          </cell>
          <cell r="D44">
            <v>0</v>
          </cell>
          <cell r="E44">
            <v>0</v>
          </cell>
          <cell r="F44">
            <v>0</v>
          </cell>
          <cell r="G44">
            <v>0</v>
          </cell>
          <cell r="H44">
            <v>0</v>
          </cell>
          <cell r="I44">
            <v>0</v>
          </cell>
          <cell r="J44">
            <v>0</v>
          </cell>
        </row>
        <row r="45">
          <cell r="B45" t="str">
            <v>Lào Cai</v>
          </cell>
          <cell r="C45">
            <v>0</v>
          </cell>
          <cell r="D45">
            <v>0</v>
          </cell>
          <cell r="E45">
            <v>0</v>
          </cell>
          <cell r="F45">
            <v>0</v>
          </cell>
          <cell r="G45">
            <v>0</v>
          </cell>
          <cell r="H45">
            <v>0</v>
          </cell>
          <cell r="I45">
            <v>0</v>
          </cell>
          <cell r="J45">
            <v>0</v>
          </cell>
        </row>
        <row r="46">
          <cell r="B46" t="str">
            <v>Lâm Đồng</v>
          </cell>
          <cell r="C46">
            <v>1</v>
          </cell>
          <cell r="D46">
            <v>1</v>
          </cell>
          <cell r="E46">
            <v>0</v>
          </cell>
          <cell r="F46">
            <v>1</v>
          </cell>
          <cell r="G46">
            <v>0</v>
          </cell>
          <cell r="H46">
            <v>1</v>
          </cell>
          <cell r="I46">
            <v>0</v>
          </cell>
          <cell r="J46">
            <v>0</v>
          </cell>
        </row>
        <row r="47">
          <cell r="B47" t="str">
            <v>Long An</v>
          </cell>
          <cell r="C47">
            <v>9</v>
          </cell>
          <cell r="D47">
            <v>9</v>
          </cell>
          <cell r="E47">
            <v>0</v>
          </cell>
          <cell r="F47">
            <v>9</v>
          </cell>
          <cell r="G47">
            <v>0</v>
          </cell>
          <cell r="H47">
            <v>9</v>
          </cell>
          <cell r="I47">
            <v>0</v>
          </cell>
          <cell r="J47">
            <v>0</v>
          </cell>
        </row>
        <row r="48">
          <cell r="B48" t="str">
            <v>Nam Định</v>
          </cell>
          <cell r="C48">
            <v>0</v>
          </cell>
          <cell r="D48">
            <v>0</v>
          </cell>
          <cell r="E48">
            <v>0</v>
          </cell>
          <cell r="F48">
            <v>0</v>
          </cell>
          <cell r="G48">
            <v>0</v>
          </cell>
          <cell r="H48">
            <v>0</v>
          </cell>
          <cell r="I48">
            <v>0</v>
          </cell>
          <cell r="J48">
            <v>0</v>
          </cell>
        </row>
        <row r="49">
          <cell r="B49" t="str">
            <v>Ninh Bình</v>
          </cell>
          <cell r="C49">
            <v>0</v>
          </cell>
          <cell r="D49">
            <v>0</v>
          </cell>
          <cell r="E49">
            <v>0</v>
          </cell>
          <cell r="F49">
            <v>0</v>
          </cell>
          <cell r="G49">
            <v>0</v>
          </cell>
          <cell r="H49">
            <v>0</v>
          </cell>
          <cell r="I49">
            <v>0</v>
          </cell>
          <cell r="J49">
            <v>0</v>
          </cell>
        </row>
        <row r="50">
          <cell r="B50" t="str">
            <v>Ninh Thuận</v>
          </cell>
          <cell r="C50">
            <v>0</v>
          </cell>
          <cell r="D50">
            <v>0</v>
          </cell>
          <cell r="E50">
            <v>0</v>
          </cell>
          <cell r="F50">
            <v>0</v>
          </cell>
          <cell r="G50">
            <v>0</v>
          </cell>
          <cell r="H50">
            <v>0</v>
          </cell>
          <cell r="I50">
            <v>0</v>
          </cell>
          <cell r="J50">
            <v>0</v>
          </cell>
        </row>
        <row r="51">
          <cell r="B51" t="str">
            <v>Nghệ An</v>
          </cell>
          <cell r="C51">
            <v>1</v>
          </cell>
          <cell r="D51">
            <v>1</v>
          </cell>
          <cell r="E51">
            <v>0</v>
          </cell>
          <cell r="F51">
            <v>1</v>
          </cell>
          <cell r="G51">
            <v>1</v>
          </cell>
          <cell r="H51">
            <v>0</v>
          </cell>
          <cell r="I51">
            <v>0</v>
          </cell>
          <cell r="J51">
            <v>0</v>
          </cell>
        </row>
        <row r="52">
          <cell r="B52" t="str">
            <v>Phú Thọ</v>
          </cell>
          <cell r="C52">
            <v>12</v>
          </cell>
          <cell r="D52">
            <v>5</v>
          </cell>
          <cell r="E52">
            <v>7</v>
          </cell>
          <cell r="F52">
            <v>12</v>
          </cell>
          <cell r="G52">
            <v>9</v>
          </cell>
          <cell r="H52">
            <v>3</v>
          </cell>
          <cell r="I52">
            <v>0</v>
          </cell>
          <cell r="J52">
            <v>0</v>
          </cell>
        </row>
        <row r="53">
          <cell r="B53" t="str">
            <v>Phú Yên</v>
          </cell>
          <cell r="C53">
            <v>2</v>
          </cell>
          <cell r="D53">
            <v>0</v>
          </cell>
          <cell r="E53">
            <v>2</v>
          </cell>
          <cell r="F53">
            <v>2</v>
          </cell>
          <cell r="G53">
            <v>0</v>
          </cell>
          <cell r="H53">
            <v>2</v>
          </cell>
          <cell r="I53">
            <v>0</v>
          </cell>
          <cell r="J53">
            <v>1</v>
          </cell>
        </row>
        <row r="54">
          <cell r="B54" t="str">
            <v>Quảng Bình</v>
          </cell>
          <cell r="C54">
            <v>0</v>
          </cell>
          <cell r="D54">
            <v>0</v>
          </cell>
          <cell r="E54">
            <v>0</v>
          </cell>
          <cell r="F54">
            <v>0</v>
          </cell>
          <cell r="G54">
            <v>0</v>
          </cell>
          <cell r="H54">
            <v>0</v>
          </cell>
          <cell r="I54">
            <v>0</v>
          </cell>
          <cell r="J54">
            <v>0</v>
          </cell>
        </row>
        <row r="55">
          <cell r="B55" t="str">
            <v>Quảng Nam</v>
          </cell>
          <cell r="C55">
            <v>4</v>
          </cell>
          <cell r="D55">
            <v>4</v>
          </cell>
          <cell r="E55">
            <v>0</v>
          </cell>
          <cell r="F55">
            <v>4</v>
          </cell>
          <cell r="G55">
            <v>0</v>
          </cell>
          <cell r="H55">
            <v>4</v>
          </cell>
          <cell r="I55">
            <v>0</v>
          </cell>
          <cell r="J55">
            <v>0</v>
          </cell>
        </row>
        <row r="56">
          <cell r="B56" t="str">
            <v>Quảng Ninh</v>
          </cell>
          <cell r="C56">
            <v>2</v>
          </cell>
          <cell r="D56">
            <v>2</v>
          </cell>
          <cell r="E56">
            <v>0</v>
          </cell>
          <cell r="F56">
            <v>2</v>
          </cell>
          <cell r="G56">
            <v>0</v>
          </cell>
          <cell r="H56">
            <v>2</v>
          </cell>
          <cell r="I56">
            <v>0</v>
          </cell>
          <cell r="J56">
            <v>0</v>
          </cell>
        </row>
        <row r="57">
          <cell r="B57" t="str">
            <v>Quảng Ngãi</v>
          </cell>
          <cell r="C57">
            <v>0</v>
          </cell>
          <cell r="D57">
            <v>0</v>
          </cell>
          <cell r="E57">
            <v>0</v>
          </cell>
          <cell r="F57">
            <v>0</v>
          </cell>
          <cell r="G57">
            <v>0</v>
          </cell>
          <cell r="H57">
            <v>0</v>
          </cell>
          <cell r="I57">
            <v>0</v>
          </cell>
          <cell r="J57">
            <v>0</v>
          </cell>
        </row>
        <row r="58">
          <cell r="B58" t="str">
            <v>Quảng Trị</v>
          </cell>
          <cell r="C58">
            <v>0</v>
          </cell>
          <cell r="D58">
            <v>0</v>
          </cell>
          <cell r="E58">
            <v>0</v>
          </cell>
          <cell r="F58">
            <v>0</v>
          </cell>
          <cell r="G58">
            <v>0</v>
          </cell>
          <cell r="H58">
            <v>0</v>
          </cell>
          <cell r="I58">
            <v>0</v>
          </cell>
          <cell r="J58">
            <v>0</v>
          </cell>
        </row>
        <row r="59">
          <cell r="B59" t="str">
            <v>Sóc Trăng</v>
          </cell>
          <cell r="C59">
            <v>0</v>
          </cell>
          <cell r="D59">
            <v>0</v>
          </cell>
          <cell r="E59">
            <v>0</v>
          </cell>
          <cell r="F59">
            <v>0</v>
          </cell>
          <cell r="G59">
            <v>0</v>
          </cell>
          <cell r="H59">
            <v>0</v>
          </cell>
          <cell r="I59">
            <v>0</v>
          </cell>
          <cell r="J59">
            <v>0</v>
          </cell>
        </row>
        <row r="60">
          <cell r="B60" t="str">
            <v>Sơn La</v>
          </cell>
          <cell r="C60">
            <v>0</v>
          </cell>
          <cell r="D60">
            <v>0</v>
          </cell>
          <cell r="E60">
            <v>0</v>
          </cell>
          <cell r="F60">
            <v>0</v>
          </cell>
          <cell r="G60">
            <v>0</v>
          </cell>
          <cell r="H60">
            <v>0</v>
          </cell>
          <cell r="I60">
            <v>0</v>
          </cell>
          <cell r="J60">
            <v>0</v>
          </cell>
        </row>
        <row r="61">
          <cell r="B61" t="str">
            <v>Tây Ninh</v>
          </cell>
          <cell r="C61">
            <v>0</v>
          </cell>
          <cell r="D61">
            <v>0</v>
          </cell>
          <cell r="E61">
            <v>0</v>
          </cell>
          <cell r="F61">
            <v>0</v>
          </cell>
          <cell r="G61">
            <v>0</v>
          </cell>
          <cell r="H61">
            <v>0</v>
          </cell>
          <cell r="I61">
            <v>0</v>
          </cell>
          <cell r="J61">
            <v>0</v>
          </cell>
        </row>
        <row r="62">
          <cell r="B62" t="str">
            <v>Tiền Giang</v>
          </cell>
          <cell r="C62">
            <v>1</v>
          </cell>
          <cell r="D62">
            <v>1</v>
          </cell>
          <cell r="E62">
            <v>0</v>
          </cell>
          <cell r="F62">
            <v>1</v>
          </cell>
          <cell r="G62">
            <v>0</v>
          </cell>
          <cell r="H62">
            <v>1</v>
          </cell>
          <cell r="I62">
            <v>0</v>
          </cell>
          <cell r="J62">
            <v>0</v>
          </cell>
        </row>
        <row r="63">
          <cell r="B63" t="str">
            <v>TT Huế</v>
          </cell>
          <cell r="C63">
            <v>0</v>
          </cell>
          <cell r="D63">
            <v>0</v>
          </cell>
          <cell r="E63">
            <v>0</v>
          </cell>
          <cell r="F63">
            <v>0</v>
          </cell>
          <cell r="G63">
            <v>0</v>
          </cell>
          <cell r="H63">
            <v>0</v>
          </cell>
          <cell r="I63">
            <v>0</v>
          </cell>
          <cell r="J63">
            <v>0</v>
          </cell>
        </row>
        <row r="64">
          <cell r="B64" t="str">
            <v>Tuyên Quang</v>
          </cell>
          <cell r="C64">
            <v>0</v>
          </cell>
          <cell r="D64">
            <v>0</v>
          </cell>
          <cell r="E64">
            <v>0</v>
          </cell>
          <cell r="F64">
            <v>0</v>
          </cell>
          <cell r="G64">
            <v>0</v>
          </cell>
          <cell r="H64">
            <v>0</v>
          </cell>
          <cell r="I64">
            <v>0</v>
          </cell>
          <cell r="J64">
            <v>0</v>
          </cell>
        </row>
        <row r="65">
          <cell r="B65" t="str">
            <v>Thái Bình</v>
          </cell>
          <cell r="C65">
            <v>0</v>
          </cell>
          <cell r="D65">
            <v>0</v>
          </cell>
          <cell r="E65">
            <v>0</v>
          </cell>
          <cell r="F65">
            <v>0</v>
          </cell>
          <cell r="G65">
            <v>0</v>
          </cell>
          <cell r="H65">
            <v>0</v>
          </cell>
          <cell r="I65">
            <v>0</v>
          </cell>
          <cell r="J65">
            <v>0</v>
          </cell>
        </row>
        <row r="66">
          <cell r="B66" t="str">
            <v>Thái Nguyên</v>
          </cell>
          <cell r="C66">
            <v>0</v>
          </cell>
          <cell r="D66">
            <v>0</v>
          </cell>
          <cell r="E66">
            <v>0</v>
          </cell>
          <cell r="F66">
            <v>0</v>
          </cell>
          <cell r="G66">
            <v>0</v>
          </cell>
          <cell r="H66">
            <v>0</v>
          </cell>
          <cell r="I66">
            <v>0</v>
          </cell>
          <cell r="J66">
            <v>0</v>
          </cell>
        </row>
        <row r="67">
          <cell r="B67" t="str">
            <v>Thanh Hóa</v>
          </cell>
          <cell r="C67">
            <v>2</v>
          </cell>
          <cell r="D67">
            <v>2</v>
          </cell>
          <cell r="E67">
            <v>0</v>
          </cell>
          <cell r="F67">
            <v>2</v>
          </cell>
          <cell r="G67">
            <v>0</v>
          </cell>
          <cell r="H67">
            <v>2</v>
          </cell>
          <cell r="I67">
            <v>0</v>
          </cell>
          <cell r="J67">
            <v>0</v>
          </cell>
        </row>
        <row r="68">
          <cell r="B68" t="str">
            <v>Trà Vinh</v>
          </cell>
          <cell r="C68">
            <v>0</v>
          </cell>
          <cell r="D68">
            <v>0</v>
          </cell>
          <cell r="E68">
            <v>0</v>
          </cell>
          <cell r="F68">
            <v>0</v>
          </cell>
          <cell r="G68">
            <v>0</v>
          </cell>
          <cell r="H68">
            <v>0</v>
          </cell>
          <cell r="I68">
            <v>0</v>
          </cell>
          <cell r="J68">
            <v>0</v>
          </cell>
        </row>
        <row r="69">
          <cell r="B69" t="str">
            <v>Vĩnh Long</v>
          </cell>
          <cell r="C69">
            <v>0</v>
          </cell>
          <cell r="D69">
            <v>0</v>
          </cell>
          <cell r="E69">
            <v>0</v>
          </cell>
          <cell r="F69">
            <v>0</v>
          </cell>
          <cell r="G69">
            <v>0</v>
          </cell>
          <cell r="H69">
            <v>0</v>
          </cell>
          <cell r="I69">
            <v>0</v>
          </cell>
          <cell r="J69">
            <v>0</v>
          </cell>
        </row>
        <row r="70">
          <cell r="B70" t="str">
            <v>Vĩnh Phúc</v>
          </cell>
          <cell r="C70">
            <v>5</v>
          </cell>
          <cell r="D70">
            <v>0</v>
          </cell>
          <cell r="E70">
            <v>5</v>
          </cell>
          <cell r="F70">
            <v>5</v>
          </cell>
          <cell r="G70">
            <v>5</v>
          </cell>
          <cell r="H70">
            <v>0</v>
          </cell>
          <cell r="I70">
            <v>0</v>
          </cell>
          <cell r="J70">
            <v>0</v>
          </cell>
        </row>
        <row r="71">
          <cell r="B71" t="str">
            <v>Yên Bái</v>
          </cell>
          <cell r="C71">
            <v>0</v>
          </cell>
          <cell r="D71">
            <v>0</v>
          </cell>
          <cell r="E71">
            <v>0</v>
          </cell>
          <cell r="F71">
            <v>0</v>
          </cell>
          <cell r="G71">
            <v>0</v>
          </cell>
          <cell r="H71">
            <v>0</v>
          </cell>
          <cell r="I71">
            <v>0</v>
          </cell>
          <cell r="J7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4">
      <selection activeCell="B7" sqref="B7:H7"/>
    </sheetView>
  </sheetViews>
  <sheetFormatPr defaultColWidth="9.00390625" defaultRowHeight="15.75"/>
  <cols>
    <col min="1" max="1" width="24.125" style="0" customWidth="1"/>
  </cols>
  <sheetData>
    <row r="2" spans="1:8" ht="42.75" customHeight="1">
      <c r="A2" s="360" t="s">
        <v>396</v>
      </c>
      <c r="B2" s="360"/>
      <c r="C2" s="360"/>
      <c r="D2" s="360"/>
      <c r="E2" s="360"/>
      <c r="F2" s="360"/>
      <c r="G2" s="360"/>
      <c r="H2" s="360"/>
    </row>
    <row r="3" spans="1:8" ht="22.5" customHeight="1">
      <c r="A3" t="s">
        <v>397</v>
      </c>
      <c r="B3" s="361" t="s">
        <v>510</v>
      </c>
      <c r="C3" s="361"/>
      <c r="D3" s="361"/>
      <c r="E3" s="361"/>
      <c r="F3" s="361"/>
      <c r="G3" s="361"/>
      <c r="H3" s="361"/>
    </row>
    <row r="4" spans="1:8" ht="40.5" customHeight="1">
      <c r="A4" t="s">
        <v>398</v>
      </c>
      <c r="B4" s="362" t="s">
        <v>511</v>
      </c>
      <c r="C4" s="362"/>
      <c r="D4" s="362"/>
      <c r="E4" s="362"/>
      <c r="F4" s="362"/>
      <c r="G4" s="362"/>
      <c r="H4" s="362"/>
    </row>
    <row r="5" spans="1:8" ht="26.25" customHeight="1">
      <c r="A5" t="s">
        <v>399</v>
      </c>
      <c r="B5" s="363" t="s">
        <v>515</v>
      </c>
      <c r="C5" s="359"/>
      <c r="D5" s="359"/>
      <c r="E5" s="359"/>
      <c r="F5" s="359"/>
      <c r="G5" s="359"/>
      <c r="H5" s="359"/>
    </row>
    <row r="6" spans="1:8" ht="15.75">
      <c r="A6" t="s">
        <v>400</v>
      </c>
      <c r="B6" s="359" t="s">
        <v>516</v>
      </c>
      <c r="C6" s="359"/>
      <c r="D6" s="359"/>
      <c r="E6" s="359"/>
      <c r="F6" s="359"/>
      <c r="G6" s="359"/>
      <c r="H6" s="359"/>
    </row>
    <row r="7" spans="1:8" ht="15.75">
      <c r="A7" t="s">
        <v>372</v>
      </c>
      <c r="B7" s="359" t="s">
        <v>373</v>
      </c>
      <c r="C7" s="359"/>
      <c r="D7" s="359"/>
      <c r="E7" s="359"/>
      <c r="F7" s="359"/>
      <c r="G7" s="359"/>
      <c r="H7" s="359"/>
    </row>
    <row r="8" spans="1:8" ht="15.75">
      <c r="A8" t="s">
        <v>401</v>
      </c>
      <c r="B8" s="359" t="s">
        <v>512</v>
      </c>
      <c r="C8" s="359"/>
      <c r="D8" s="359"/>
      <c r="E8" s="359"/>
      <c r="F8" s="359"/>
      <c r="G8" s="359"/>
      <c r="H8" s="359"/>
    </row>
    <row r="9" spans="2:8" ht="15.75">
      <c r="B9" s="359"/>
      <c r="C9" s="359"/>
      <c r="D9" s="359"/>
      <c r="E9" s="359"/>
      <c r="F9" s="359"/>
      <c r="G9" s="359"/>
      <c r="H9" s="359"/>
    </row>
    <row r="10" spans="2:8" ht="15.75">
      <c r="B10" s="359"/>
      <c r="C10" s="359"/>
      <c r="D10" s="359"/>
      <c r="E10" s="359"/>
      <c r="F10" s="359"/>
      <c r="G10" s="359"/>
      <c r="H10" s="359"/>
    </row>
    <row r="11" spans="2:8" ht="15.75">
      <c r="B11" s="359"/>
      <c r="C11" s="359"/>
      <c r="D11" s="359"/>
      <c r="E11" s="359"/>
      <c r="F11" s="359"/>
      <c r="G11" s="359"/>
      <c r="H11" s="359"/>
    </row>
  </sheetData>
  <sheetProtection/>
  <mergeCells count="10">
    <mergeCell ref="B8:H8"/>
    <mergeCell ref="B9:H9"/>
    <mergeCell ref="B10:H10"/>
    <mergeCell ref="B11:H11"/>
    <mergeCell ref="A2:H2"/>
    <mergeCell ref="B3:H3"/>
    <mergeCell ref="B4:H4"/>
    <mergeCell ref="B5:H5"/>
    <mergeCell ref="B6:H6"/>
    <mergeCell ref="B7:H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2:W89"/>
  <sheetViews>
    <sheetView zoomScalePageLayoutView="0" workbookViewId="0" topLeftCell="A10">
      <pane ySplit="4" topLeftCell="A14" activePane="bottomLeft" state="frozen"/>
      <selection pane="topLeft" activeCell="A10" sqref="A10"/>
      <selection pane="bottomLeft" activeCell="C27" sqref="C27"/>
    </sheetView>
  </sheetViews>
  <sheetFormatPr defaultColWidth="9.00390625" defaultRowHeight="15.75"/>
  <cols>
    <col min="1" max="1" width="4.625" style="0" customWidth="1"/>
    <col min="2" max="2" width="13.25390625" style="0" customWidth="1"/>
    <col min="3" max="3" width="9.625" style="0" customWidth="1"/>
    <col min="4" max="20" width="5.625" style="0" customWidth="1"/>
  </cols>
  <sheetData>
    <row r="2" spans="1:20" ht="16.5">
      <c r="A2" s="582" t="s">
        <v>180</v>
      </c>
      <c r="B2" s="582"/>
      <c r="C2" s="582"/>
      <c r="D2" s="42"/>
      <c r="E2" s="583" t="s">
        <v>181</v>
      </c>
      <c r="F2" s="583"/>
      <c r="G2" s="583"/>
      <c r="H2" s="583"/>
      <c r="I2" s="583"/>
      <c r="J2" s="583"/>
      <c r="K2" s="583"/>
      <c r="L2" s="583"/>
      <c r="M2" s="583"/>
      <c r="N2" s="583"/>
      <c r="O2" s="58"/>
      <c r="P2" s="584" t="s">
        <v>182</v>
      </c>
      <c r="Q2" s="584"/>
      <c r="R2" s="584"/>
      <c r="S2" s="584"/>
      <c r="T2" s="584"/>
    </row>
    <row r="3" spans="1:20" ht="15.75" customHeight="1">
      <c r="A3" s="585" t="s">
        <v>149</v>
      </c>
      <c r="B3" s="585"/>
      <c r="C3" s="585"/>
      <c r="D3" s="585"/>
      <c r="E3" s="586" t="s">
        <v>183</v>
      </c>
      <c r="F3" s="586"/>
      <c r="G3" s="586"/>
      <c r="H3" s="586"/>
      <c r="I3" s="586"/>
      <c r="J3" s="586"/>
      <c r="K3" s="586"/>
      <c r="L3" s="586"/>
      <c r="M3" s="586"/>
      <c r="N3" s="586"/>
      <c r="O3" s="60"/>
      <c r="P3" s="600" t="s">
        <v>184</v>
      </c>
      <c r="Q3" s="600"/>
      <c r="R3" s="600"/>
      <c r="S3" s="600"/>
      <c r="T3" s="600"/>
    </row>
    <row r="4" spans="1:20" ht="16.5">
      <c r="A4" s="585" t="s">
        <v>57</v>
      </c>
      <c r="B4" s="585"/>
      <c r="C4" s="585"/>
      <c r="D4" s="75"/>
      <c r="E4" s="601" t="s">
        <v>185</v>
      </c>
      <c r="F4" s="601"/>
      <c r="G4" s="601"/>
      <c r="H4" s="601"/>
      <c r="I4" s="601"/>
      <c r="J4" s="601"/>
      <c r="K4" s="601"/>
      <c r="L4" s="601"/>
      <c r="M4" s="601"/>
      <c r="N4" s="601"/>
      <c r="O4" s="60"/>
      <c r="P4" s="600" t="s">
        <v>186</v>
      </c>
      <c r="Q4" s="600"/>
      <c r="R4" s="600"/>
      <c r="S4" s="600"/>
      <c r="T4" s="600"/>
    </row>
    <row r="5" spans="1:23" ht="18.75" customHeight="1">
      <c r="A5" s="602" t="s">
        <v>98</v>
      </c>
      <c r="B5" s="602"/>
      <c r="C5" s="602"/>
      <c r="D5" s="76"/>
      <c r="O5" s="59"/>
      <c r="P5" s="603" t="s">
        <v>52</v>
      </c>
      <c r="Q5" s="603"/>
      <c r="R5" s="603"/>
      <c r="S5" s="603"/>
      <c r="T5" s="603"/>
      <c r="U5" s="2"/>
      <c r="V5" s="2"/>
      <c r="W5" s="2"/>
    </row>
    <row r="6" spans="1:23" ht="15.75">
      <c r="A6" s="4"/>
      <c r="B6" s="4"/>
      <c r="C6" s="4"/>
      <c r="D6" s="4"/>
      <c r="E6" s="4"/>
      <c r="F6" s="4"/>
      <c r="G6" s="4"/>
      <c r="H6" s="4"/>
      <c r="I6" s="4"/>
      <c r="J6" s="4"/>
      <c r="K6" s="4"/>
      <c r="L6" s="4"/>
      <c r="P6" s="599" t="s">
        <v>152</v>
      </c>
      <c r="Q6" s="599"/>
      <c r="R6" s="599"/>
      <c r="S6" s="599"/>
      <c r="T6" s="599"/>
      <c r="U6" s="77"/>
      <c r="V6" s="77"/>
      <c r="W6" s="77"/>
    </row>
    <row r="7" spans="1:23" ht="29.25" customHeight="1">
      <c r="A7" s="587" t="s">
        <v>32</v>
      </c>
      <c r="B7" s="588"/>
      <c r="C7" s="593" t="s">
        <v>2</v>
      </c>
      <c r="D7" s="596" t="s">
        <v>187</v>
      </c>
      <c r="E7" s="597"/>
      <c r="F7" s="597"/>
      <c r="G7" s="597"/>
      <c r="H7" s="597"/>
      <c r="I7" s="597"/>
      <c r="J7" s="598"/>
      <c r="K7" s="572" t="s">
        <v>188</v>
      </c>
      <c r="L7" s="572"/>
      <c r="M7" s="572"/>
      <c r="N7" s="572"/>
      <c r="O7" s="572"/>
      <c r="P7" s="572"/>
      <c r="Q7" s="572"/>
      <c r="R7" s="572"/>
      <c r="S7" s="572"/>
      <c r="T7" s="572"/>
      <c r="U7" s="2"/>
      <c r="V7" s="2"/>
      <c r="W7" s="2"/>
    </row>
    <row r="8" spans="1:20" ht="19.5" customHeight="1">
      <c r="A8" s="589"/>
      <c r="B8" s="590"/>
      <c r="C8" s="594"/>
      <c r="D8" s="597" t="s">
        <v>7</v>
      </c>
      <c r="E8" s="597"/>
      <c r="F8" s="597"/>
      <c r="G8" s="597"/>
      <c r="H8" s="597"/>
      <c r="I8" s="597"/>
      <c r="J8" s="598"/>
      <c r="K8" s="572"/>
      <c r="L8" s="572"/>
      <c r="M8" s="572"/>
      <c r="N8" s="572"/>
      <c r="O8" s="572"/>
      <c r="P8" s="572"/>
      <c r="Q8" s="572"/>
      <c r="R8" s="572"/>
      <c r="S8" s="572"/>
      <c r="T8" s="572"/>
    </row>
    <row r="9" spans="1:20" ht="33" customHeight="1">
      <c r="A9" s="589"/>
      <c r="B9" s="590"/>
      <c r="C9" s="594"/>
      <c r="D9" s="580" t="s">
        <v>189</v>
      </c>
      <c r="E9" s="581"/>
      <c r="F9" s="572" t="s">
        <v>190</v>
      </c>
      <c r="G9" s="581"/>
      <c r="H9" s="572" t="s">
        <v>191</v>
      </c>
      <c r="I9" s="581"/>
      <c r="J9" s="572" t="s">
        <v>192</v>
      </c>
      <c r="K9" s="578" t="s">
        <v>193</v>
      </c>
      <c r="L9" s="578"/>
      <c r="M9" s="578"/>
      <c r="N9" s="578" t="s">
        <v>194</v>
      </c>
      <c r="O9" s="578"/>
      <c r="P9" s="578"/>
      <c r="Q9" s="572" t="s">
        <v>195</v>
      </c>
      <c r="R9" s="579" t="s">
        <v>196</v>
      </c>
      <c r="S9" s="579" t="s">
        <v>197</v>
      </c>
      <c r="T9" s="572" t="s">
        <v>198</v>
      </c>
    </row>
    <row r="10" spans="1:20" ht="18.75" customHeight="1">
      <c r="A10" s="589"/>
      <c r="B10" s="590"/>
      <c r="C10" s="594"/>
      <c r="D10" s="580" t="s">
        <v>199</v>
      </c>
      <c r="E10" s="572" t="s">
        <v>200</v>
      </c>
      <c r="F10" s="572" t="s">
        <v>199</v>
      </c>
      <c r="G10" s="572" t="s">
        <v>200</v>
      </c>
      <c r="H10" s="572" t="s">
        <v>199</v>
      </c>
      <c r="I10" s="572" t="s">
        <v>200</v>
      </c>
      <c r="J10" s="572"/>
      <c r="K10" s="578"/>
      <c r="L10" s="578"/>
      <c r="M10" s="578"/>
      <c r="N10" s="578"/>
      <c r="O10" s="578"/>
      <c r="P10" s="578"/>
      <c r="Q10" s="572"/>
      <c r="R10" s="579"/>
      <c r="S10" s="579"/>
      <c r="T10" s="572"/>
    </row>
    <row r="11" spans="1:20" ht="23.25" customHeight="1">
      <c r="A11" s="591"/>
      <c r="B11" s="592"/>
      <c r="C11" s="595"/>
      <c r="D11" s="580"/>
      <c r="E11" s="572"/>
      <c r="F11" s="572"/>
      <c r="G11" s="572"/>
      <c r="H11" s="572"/>
      <c r="I11" s="572"/>
      <c r="J11" s="572"/>
      <c r="K11" s="78" t="s">
        <v>201</v>
      </c>
      <c r="L11" s="78" t="s">
        <v>172</v>
      </c>
      <c r="M11" s="78" t="s">
        <v>202</v>
      </c>
      <c r="N11" s="78" t="s">
        <v>201</v>
      </c>
      <c r="O11" s="78" t="s">
        <v>203</v>
      </c>
      <c r="P11" s="78" t="s">
        <v>204</v>
      </c>
      <c r="Q11" s="572"/>
      <c r="R11" s="579"/>
      <c r="S11" s="579"/>
      <c r="T11" s="572"/>
    </row>
    <row r="12" spans="1:20" ht="17.25" customHeight="1">
      <c r="A12" s="119" t="s">
        <v>58</v>
      </c>
      <c r="B12" s="120" t="s">
        <v>6</v>
      </c>
      <c r="C12" s="6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row>
    <row r="13" spans="1:20" ht="19.5" customHeight="1">
      <c r="A13" s="573" t="s">
        <v>205</v>
      </c>
      <c r="B13" s="574"/>
      <c r="C13" s="113">
        <f>SUM(C14:C76)</f>
        <v>8916</v>
      </c>
      <c r="D13" s="113">
        <f aca="true" t="shared" si="0" ref="D13:T13">SUM(D14:D76)</f>
        <v>59</v>
      </c>
      <c r="E13" s="113">
        <f t="shared" si="0"/>
        <v>5</v>
      </c>
      <c r="F13" s="113">
        <f t="shared" si="0"/>
        <v>6478</v>
      </c>
      <c r="G13" s="113">
        <f t="shared" si="0"/>
        <v>798</v>
      </c>
      <c r="H13" s="113">
        <f t="shared" si="0"/>
        <v>329</v>
      </c>
      <c r="I13" s="113">
        <f t="shared" si="0"/>
        <v>932</v>
      </c>
      <c r="J13" s="113">
        <f t="shared" si="0"/>
        <v>315</v>
      </c>
      <c r="K13" s="113">
        <f t="shared" si="0"/>
        <v>15</v>
      </c>
      <c r="L13" s="113">
        <f t="shared" si="0"/>
        <v>323</v>
      </c>
      <c r="M13" s="113">
        <f t="shared" si="0"/>
        <v>2422</v>
      </c>
      <c r="N13" s="113">
        <f t="shared" si="0"/>
        <v>670</v>
      </c>
      <c r="O13" s="113">
        <f t="shared" si="0"/>
        <v>2548</v>
      </c>
      <c r="P13" s="113">
        <f t="shared" si="0"/>
        <v>1518</v>
      </c>
      <c r="Q13" s="113">
        <f t="shared" si="0"/>
        <v>3482</v>
      </c>
      <c r="R13" s="113">
        <f t="shared" si="0"/>
        <v>393</v>
      </c>
      <c r="S13" s="113">
        <f t="shared" si="0"/>
        <v>1270</v>
      </c>
      <c r="T13" s="113">
        <f t="shared" si="0"/>
        <v>1802</v>
      </c>
    </row>
    <row r="14" spans="1:20" ht="16.5" customHeight="1">
      <c r="A14" s="112">
        <v>1</v>
      </c>
      <c r="B14" s="130" t="s">
        <v>275</v>
      </c>
      <c r="C14" s="113">
        <f aca="true" t="shared" si="1" ref="C14:C45">D14+E14+F14+G14+H14+I14+J14</f>
        <v>162</v>
      </c>
      <c r="D14" s="114">
        <v>0</v>
      </c>
      <c r="E14" s="114">
        <v>0</v>
      </c>
      <c r="F14" s="114">
        <v>125</v>
      </c>
      <c r="G14" s="114">
        <v>13</v>
      </c>
      <c r="H14" s="114">
        <v>6</v>
      </c>
      <c r="I14" s="121">
        <v>16</v>
      </c>
      <c r="J14" s="121">
        <v>2</v>
      </c>
      <c r="K14" s="121">
        <v>0</v>
      </c>
      <c r="L14" s="121">
        <v>0</v>
      </c>
      <c r="M14" s="114">
        <v>44</v>
      </c>
      <c r="N14" s="114">
        <v>8</v>
      </c>
      <c r="O14" s="114">
        <v>41</v>
      </c>
      <c r="P14" s="114">
        <v>35</v>
      </c>
      <c r="Q14" s="114">
        <v>55</v>
      </c>
      <c r="R14" s="114">
        <v>5</v>
      </c>
      <c r="S14" s="114">
        <v>21</v>
      </c>
      <c r="T14" s="114">
        <v>42</v>
      </c>
    </row>
    <row r="15" spans="1:20" ht="16.5" customHeight="1">
      <c r="A15" s="112">
        <v>2</v>
      </c>
      <c r="B15" s="129" t="s">
        <v>276</v>
      </c>
      <c r="C15" s="113">
        <f t="shared" si="1"/>
        <v>96</v>
      </c>
      <c r="D15" s="114">
        <v>0</v>
      </c>
      <c r="E15" s="114">
        <v>0</v>
      </c>
      <c r="F15" s="114">
        <v>76</v>
      </c>
      <c r="G15" s="114">
        <v>8</v>
      </c>
      <c r="H15" s="114">
        <v>1</v>
      </c>
      <c r="I15" s="121">
        <v>9</v>
      </c>
      <c r="J15" s="121">
        <v>2</v>
      </c>
      <c r="K15" s="121">
        <v>0</v>
      </c>
      <c r="L15" s="121">
        <v>1</v>
      </c>
      <c r="M15" s="114">
        <v>23</v>
      </c>
      <c r="N15" s="114">
        <v>9</v>
      </c>
      <c r="O15" s="114">
        <v>6</v>
      </c>
      <c r="P15" s="114">
        <v>1</v>
      </c>
      <c r="Q15" s="114">
        <v>36</v>
      </c>
      <c r="R15" s="114">
        <v>3</v>
      </c>
      <c r="S15" s="114">
        <v>30</v>
      </c>
      <c r="T15" s="114">
        <v>27</v>
      </c>
    </row>
    <row r="16" spans="1:20" ht="16.5" customHeight="1">
      <c r="A16" s="112">
        <v>3</v>
      </c>
      <c r="B16" s="130" t="s">
        <v>306</v>
      </c>
      <c r="C16" s="113">
        <f t="shared" si="1"/>
        <v>136</v>
      </c>
      <c r="D16" s="114">
        <v>1</v>
      </c>
      <c r="E16" s="114">
        <v>0</v>
      </c>
      <c r="F16" s="114">
        <v>104</v>
      </c>
      <c r="G16" s="114">
        <v>11</v>
      </c>
      <c r="H16" s="114">
        <v>0</v>
      </c>
      <c r="I16" s="121">
        <v>13</v>
      </c>
      <c r="J16" s="121">
        <v>7</v>
      </c>
      <c r="K16" s="121">
        <v>4</v>
      </c>
      <c r="L16" s="121">
        <v>32</v>
      </c>
      <c r="M16" s="114">
        <v>75</v>
      </c>
      <c r="N16" s="114">
        <v>5</v>
      </c>
      <c r="O16" s="114">
        <v>111</v>
      </c>
      <c r="P16" s="114">
        <v>13</v>
      </c>
      <c r="Q16" s="114">
        <v>70</v>
      </c>
      <c r="R16" s="114">
        <v>0</v>
      </c>
      <c r="S16" s="114">
        <v>11</v>
      </c>
      <c r="T16" s="114">
        <v>0</v>
      </c>
    </row>
    <row r="17" spans="1:20" ht="16.5" customHeight="1">
      <c r="A17" s="112">
        <v>4</v>
      </c>
      <c r="B17" s="135" t="s">
        <v>307</v>
      </c>
      <c r="C17" s="113">
        <f t="shared" si="1"/>
        <v>90</v>
      </c>
      <c r="D17" s="114">
        <v>0</v>
      </c>
      <c r="E17" s="114">
        <v>0</v>
      </c>
      <c r="F17" s="114">
        <v>55</v>
      </c>
      <c r="G17" s="114">
        <v>7</v>
      </c>
      <c r="H17" s="114">
        <v>6</v>
      </c>
      <c r="I17" s="121">
        <v>12</v>
      </c>
      <c r="J17" s="121">
        <v>10</v>
      </c>
      <c r="K17" s="121">
        <v>0</v>
      </c>
      <c r="L17" s="121">
        <v>2</v>
      </c>
      <c r="M17" s="114">
        <v>44</v>
      </c>
      <c r="N17" s="114">
        <v>13</v>
      </c>
      <c r="O17" s="114">
        <v>3</v>
      </c>
      <c r="P17" s="114">
        <v>0</v>
      </c>
      <c r="Q17" s="114">
        <v>31</v>
      </c>
      <c r="R17" s="114">
        <v>4</v>
      </c>
      <c r="S17" s="114">
        <v>11</v>
      </c>
      <c r="T17" s="114">
        <v>45</v>
      </c>
    </row>
    <row r="18" spans="1:20" ht="16.5" customHeight="1">
      <c r="A18" s="112">
        <v>5</v>
      </c>
      <c r="B18" s="130" t="s">
        <v>308</v>
      </c>
      <c r="C18" s="113">
        <f t="shared" si="1"/>
        <v>104</v>
      </c>
      <c r="D18" s="114">
        <v>6</v>
      </c>
      <c r="E18" s="114">
        <v>0</v>
      </c>
      <c r="F18" s="114">
        <v>70</v>
      </c>
      <c r="G18" s="114">
        <v>15</v>
      </c>
      <c r="H18" s="114">
        <v>0</v>
      </c>
      <c r="I18" s="121">
        <v>4</v>
      </c>
      <c r="J18" s="121">
        <v>9</v>
      </c>
      <c r="K18" s="121">
        <v>2</v>
      </c>
      <c r="L18" s="121">
        <v>21</v>
      </c>
      <c r="M18" s="114">
        <v>48</v>
      </c>
      <c r="N18" s="114">
        <v>11</v>
      </c>
      <c r="O18" s="114">
        <v>25</v>
      </c>
      <c r="P18" s="114">
        <v>69</v>
      </c>
      <c r="Q18" s="114">
        <v>47</v>
      </c>
      <c r="R18" s="114">
        <v>9</v>
      </c>
      <c r="S18" s="114">
        <v>13</v>
      </c>
      <c r="T18" s="114">
        <v>38</v>
      </c>
    </row>
    <row r="19" spans="1:20" ht="16.5" customHeight="1">
      <c r="A19" s="112">
        <v>6</v>
      </c>
      <c r="B19" s="129" t="s">
        <v>284</v>
      </c>
      <c r="C19" s="113">
        <f t="shared" si="1"/>
        <v>127</v>
      </c>
      <c r="D19" s="114">
        <v>0</v>
      </c>
      <c r="E19" s="114">
        <v>0</v>
      </c>
      <c r="F19" s="114">
        <v>95</v>
      </c>
      <c r="G19" s="114">
        <v>8</v>
      </c>
      <c r="H19" s="114">
        <v>3</v>
      </c>
      <c r="I19" s="121">
        <v>18</v>
      </c>
      <c r="J19" s="121">
        <v>3</v>
      </c>
      <c r="K19" s="121">
        <v>0</v>
      </c>
      <c r="L19" s="121">
        <v>3</v>
      </c>
      <c r="M19" s="114">
        <v>38</v>
      </c>
      <c r="N19" s="114">
        <v>24</v>
      </c>
      <c r="O19" s="114">
        <v>4</v>
      </c>
      <c r="P19" s="114">
        <v>0</v>
      </c>
      <c r="Q19" s="114">
        <v>40</v>
      </c>
      <c r="R19" s="114">
        <v>12</v>
      </c>
      <c r="S19" s="114">
        <v>22</v>
      </c>
      <c r="T19" s="114">
        <v>0</v>
      </c>
    </row>
    <row r="20" spans="1:20" ht="16.5" customHeight="1">
      <c r="A20" s="112">
        <v>7</v>
      </c>
      <c r="B20" s="129" t="s">
        <v>273</v>
      </c>
      <c r="C20" s="113">
        <f t="shared" si="1"/>
        <v>144</v>
      </c>
      <c r="D20" s="114">
        <v>2</v>
      </c>
      <c r="E20" s="114">
        <v>0</v>
      </c>
      <c r="F20" s="114">
        <v>114</v>
      </c>
      <c r="G20" s="114">
        <v>10</v>
      </c>
      <c r="H20" s="114">
        <v>1</v>
      </c>
      <c r="I20" s="121">
        <v>9</v>
      </c>
      <c r="J20" s="121">
        <v>8</v>
      </c>
      <c r="K20" s="121">
        <v>0</v>
      </c>
      <c r="L20" s="121">
        <v>0</v>
      </c>
      <c r="M20" s="114">
        <v>40</v>
      </c>
      <c r="N20" s="114">
        <v>12</v>
      </c>
      <c r="O20" s="114">
        <v>14</v>
      </c>
      <c r="P20" s="114">
        <v>0</v>
      </c>
      <c r="Q20" s="114">
        <v>60</v>
      </c>
      <c r="R20" s="114">
        <v>5</v>
      </c>
      <c r="S20" s="114">
        <v>13</v>
      </c>
      <c r="T20" s="114">
        <v>26</v>
      </c>
    </row>
    <row r="21" spans="1:20" ht="16.5" customHeight="1">
      <c r="A21" s="112">
        <v>8</v>
      </c>
      <c r="B21" s="130" t="s">
        <v>298</v>
      </c>
      <c r="C21" s="113">
        <f t="shared" si="1"/>
        <v>151</v>
      </c>
      <c r="D21" s="114">
        <v>1</v>
      </c>
      <c r="E21" s="114">
        <v>0</v>
      </c>
      <c r="F21" s="114">
        <v>104</v>
      </c>
      <c r="G21" s="114">
        <v>25</v>
      </c>
      <c r="H21" s="114">
        <v>4</v>
      </c>
      <c r="I21" s="121">
        <v>15</v>
      </c>
      <c r="J21" s="121">
        <v>2</v>
      </c>
      <c r="K21" s="121">
        <v>1</v>
      </c>
      <c r="L21" s="121">
        <v>16</v>
      </c>
      <c r="M21" s="114">
        <v>46</v>
      </c>
      <c r="N21" s="114">
        <v>11</v>
      </c>
      <c r="O21" s="114">
        <v>45</v>
      </c>
      <c r="P21" s="114">
        <v>0</v>
      </c>
      <c r="Q21" s="114">
        <v>62</v>
      </c>
      <c r="R21" s="114">
        <v>8</v>
      </c>
      <c r="S21" s="114">
        <v>10</v>
      </c>
      <c r="T21" s="114">
        <v>21</v>
      </c>
    </row>
    <row r="22" spans="1:20" ht="16.5" customHeight="1">
      <c r="A22" s="112">
        <v>9</v>
      </c>
      <c r="B22" s="129" t="s">
        <v>277</v>
      </c>
      <c r="C22" s="113">
        <f t="shared" si="1"/>
        <v>116</v>
      </c>
      <c r="D22" s="114">
        <v>0</v>
      </c>
      <c r="E22" s="114">
        <v>0</v>
      </c>
      <c r="F22" s="114">
        <v>87</v>
      </c>
      <c r="G22" s="114">
        <v>4</v>
      </c>
      <c r="H22" s="114">
        <v>5</v>
      </c>
      <c r="I22" s="121">
        <v>20</v>
      </c>
      <c r="J22" s="121">
        <v>0</v>
      </c>
      <c r="K22" s="121">
        <v>0</v>
      </c>
      <c r="L22" s="121">
        <v>2</v>
      </c>
      <c r="M22" s="114">
        <v>26</v>
      </c>
      <c r="N22" s="114">
        <v>12</v>
      </c>
      <c r="O22" s="114">
        <v>3</v>
      </c>
      <c r="P22" s="114">
        <v>1</v>
      </c>
      <c r="Q22" s="114">
        <v>47</v>
      </c>
      <c r="R22" s="114">
        <v>0</v>
      </c>
      <c r="S22" s="114">
        <v>15</v>
      </c>
      <c r="T22" s="114">
        <v>0</v>
      </c>
    </row>
    <row r="23" spans="1:20" ht="16.5" customHeight="1">
      <c r="A23" s="112">
        <v>10</v>
      </c>
      <c r="B23" s="130" t="s">
        <v>309</v>
      </c>
      <c r="C23" s="113">
        <f t="shared" si="1"/>
        <v>126</v>
      </c>
      <c r="D23" s="114">
        <v>0</v>
      </c>
      <c r="E23" s="114">
        <v>0</v>
      </c>
      <c r="F23" s="114">
        <v>90</v>
      </c>
      <c r="G23" s="114">
        <v>11</v>
      </c>
      <c r="H23" s="114">
        <v>3</v>
      </c>
      <c r="I23" s="121">
        <v>16</v>
      </c>
      <c r="J23" s="121">
        <v>6</v>
      </c>
      <c r="K23" s="121">
        <v>0</v>
      </c>
      <c r="L23" s="121">
        <v>6</v>
      </c>
      <c r="M23" s="114">
        <v>11</v>
      </c>
      <c r="N23" s="114">
        <v>12</v>
      </c>
      <c r="O23" s="114">
        <v>8</v>
      </c>
      <c r="P23" s="114">
        <v>70</v>
      </c>
      <c r="Q23" s="114">
        <v>55</v>
      </c>
      <c r="R23" s="114">
        <v>1</v>
      </c>
      <c r="S23" s="114">
        <v>15</v>
      </c>
      <c r="T23" s="114">
        <v>54</v>
      </c>
    </row>
    <row r="24" spans="1:20" ht="16.5" customHeight="1">
      <c r="A24" s="112">
        <v>11</v>
      </c>
      <c r="B24" s="129" t="s">
        <v>302</v>
      </c>
      <c r="C24" s="113">
        <f t="shared" si="1"/>
        <v>123</v>
      </c>
      <c r="D24" s="114">
        <v>1</v>
      </c>
      <c r="E24" s="114"/>
      <c r="F24" s="114">
        <v>92</v>
      </c>
      <c r="G24" s="114">
        <v>3</v>
      </c>
      <c r="H24" s="114">
        <v>2</v>
      </c>
      <c r="I24" s="121">
        <v>13</v>
      </c>
      <c r="J24" s="121">
        <v>12</v>
      </c>
      <c r="K24" s="121">
        <v>1</v>
      </c>
      <c r="L24" s="121">
        <v>9</v>
      </c>
      <c r="M24" s="114">
        <v>12</v>
      </c>
      <c r="N24" s="114">
        <v>7</v>
      </c>
      <c r="O24" s="114">
        <v>90</v>
      </c>
      <c r="P24" s="114">
        <v>26</v>
      </c>
      <c r="Q24" s="114">
        <v>47</v>
      </c>
      <c r="R24" s="114">
        <v>3</v>
      </c>
      <c r="S24" s="114">
        <v>27</v>
      </c>
      <c r="T24" s="114">
        <v>46</v>
      </c>
    </row>
    <row r="25" spans="1:20" ht="16.5" customHeight="1">
      <c r="A25" s="112">
        <v>12</v>
      </c>
      <c r="B25" s="129" t="s">
        <v>278</v>
      </c>
      <c r="C25" s="113">
        <f t="shared" si="1"/>
        <v>128</v>
      </c>
      <c r="D25" s="114">
        <v>0</v>
      </c>
      <c r="E25" s="114">
        <v>0</v>
      </c>
      <c r="F25" s="114">
        <v>99</v>
      </c>
      <c r="G25" s="114">
        <v>16</v>
      </c>
      <c r="H25" s="114">
        <v>6</v>
      </c>
      <c r="I25" s="121">
        <v>5</v>
      </c>
      <c r="J25" s="121">
        <v>2</v>
      </c>
      <c r="K25" s="121">
        <v>0</v>
      </c>
      <c r="L25" s="121">
        <v>8</v>
      </c>
      <c r="M25" s="114">
        <v>16</v>
      </c>
      <c r="N25" s="114">
        <v>21</v>
      </c>
      <c r="O25" s="114">
        <v>3</v>
      </c>
      <c r="P25" s="114">
        <v>0</v>
      </c>
      <c r="Q25" s="114">
        <v>40</v>
      </c>
      <c r="R25" s="114">
        <v>4</v>
      </c>
      <c r="S25" s="114">
        <v>40</v>
      </c>
      <c r="T25" s="114">
        <v>47</v>
      </c>
    </row>
    <row r="26" spans="1:20" ht="16.5" customHeight="1">
      <c r="A26" s="112">
        <v>13</v>
      </c>
      <c r="B26" s="130" t="s">
        <v>310</v>
      </c>
      <c r="C26" s="113">
        <f t="shared" si="1"/>
        <v>125</v>
      </c>
      <c r="D26" s="114">
        <v>0</v>
      </c>
      <c r="E26" s="114">
        <v>0</v>
      </c>
      <c r="F26" s="114">
        <v>74</v>
      </c>
      <c r="G26" s="114">
        <v>16</v>
      </c>
      <c r="H26" s="114">
        <v>12</v>
      </c>
      <c r="I26" s="121">
        <v>9</v>
      </c>
      <c r="J26" s="121">
        <v>14</v>
      </c>
      <c r="K26" s="121">
        <v>0</v>
      </c>
      <c r="L26" s="121">
        <v>0</v>
      </c>
      <c r="M26" s="114">
        <v>45</v>
      </c>
      <c r="N26" s="114">
        <v>6</v>
      </c>
      <c r="O26" s="114">
        <v>3</v>
      </c>
      <c r="P26" s="114">
        <v>0</v>
      </c>
      <c r="Q26" s="114">
        <v>45</v>
      </c>
      <c r="R26" s="114">
        <v>6</v>
      </c>
      <c r="S26" s="114">
        <v>16</v>
      </c>
      <c r="T26" s="114">
        <v>58</v>
      </c>
    </row>
    <row r="27" spans="1:20" ht="16.5" customHeight="1">
      <c r="A27" s="112">
        <v>14</v>
      </c>
      <c r="B27" s="129" t="s">
        <v>291</v>
      </c>
      <c r="C27" s="113">
        <f t="shared" si="1"/>
        <v>122</v>
      </c>
      <c r="D27" s="114"/>
      <c r="E27" s="114"/>
      <c r="F27" s="114">
        <v>99</v>
      </c>
      <c r="G27" s="114">
        <v>10</v>
      </c>
      <c r="H27" s="114">
        <v>4</v>
      </c>
      <c r="I27" s="121">
        <v>8</v>
      </c>
      <c r="J27" s="121">
        <v>1</v>
      </c>
      <c r="K27" s="121"/>
      <c r="L27" s="121">
        <v>2</v>
      </c>
      <c r="M27" s="114">
        <v>16</v>
      </c>
      <c r="N27" s="114">
        <v>6</v>
      </c>
      <c r="O27" s="114">
        <v>27</v>
      </c>
      <c r="P27" s="114"/>
      <c r="Q27" s="114">
        <v>58</v>
      </c>
      <c r="R27" s="114">
        <v>9</v>
      </c>
      <c r="S27" s="114">
        <v>22</v>
      </c>
      <c r="T27" s="114">
        <v>33</v>
      </c>
    </row>
    <row r="28" spans="1:20" ht="16.5" customHeight="1">
      <c r="A28" s="112">
        <v>15</v>
      </c>
      <c r="B28" s="129" t="s">
        <v>279</v>
      </c>
      <c r="C28" s="113">
        <f t="shared" si="1"/>
        <v>124</v>
      </c>
      <c r="D28" s="114">
        <v>0</v>
      </c>
      <c r="E28" s="114">
        <v>1</v>
      </c>
      <c r="F28" s="114">
        <v>103</v>
      </c>
      <c r="G28" s="114">
        <v>11</v>
      </c>
      <c r="H28" s="114">
        <v>0</v>
      </c>
      <c r="I28" s="121">
        <v>9</v>
      </c>
      <c r="J28" s="121">
        <v>0</v>
      </c>
      <c r="K28" s="121">
        <v>0</v>
      </c>
      <c r="L28" s="121">
        <v>5</v>
      </c>
      <c r="M28" s="114">
        <v>39</v>
      </c>
      <c r="N28" s="114">
        <v>16</v>
      </c>
      <c r="O28" s="114">
        <v>3</v>
      </c>
      <c r="P28" s="114">
        <v>103</v>
      </c>
      <c r="Q28" s="114">
        <v>39</v>
      </c>
      <c r="R28" s="114">
        <v>5</v>
      </c>
      <c r="S28" s="114">
        <v>26</v>
      </c>
      <c r="T28" s="114">
        <v>0</v>
      </c>
    </row>
    <row r="29" spans="1:20" ht="16.5" customHeight="1">
      <c r="A29" s="112">
        <v>16</v>
      </c>
      <c r="B29" s="130" t="s">
        <v>311</v>
      </c>
      <c r="C29" s="113">
        <f t="shared" si="1"/>
        <v>201</v>
      </c>
      <c r="D29" s="114">
        <v>0</v>
      </c>
      <c r="E29" s="114">
        <v>0</v>
      </c>
      <c r="F29" s="114">
        <v>155</v>
      </c>
      <c r="G29" s="114">
        <v>12</v>
      </c>
      <c r="H29" s="114">
        <v>4</v>
      </c>
      <c r="I29" s="121">
        <v>25</v>
      </c>
      <c r="J29" s="121">
        <v>5</v>
      </c>
      <c r="K29" s="121">
        <v>0</v>
      </c>
      <c r="L29" s="121">
        <v>1</v>
      </c>
      <c r="M29" s="114">
        <v>2</v>
      </c>
      <c r="N29" s="114">
        <v>6</v>
      </c>
      <c r="O29" s="114">
        <v>163</v>
      </c>
      <c r="P29" s="114">
        <v>31</v>
      </c>
      <c r="Q29" s="114">
        <v>76</v>
      </c>
      <c r="R29" s="114">
        <v>1</v>
      </c>
      <c r="S29" s="114">
        <v>58</v>
      </c>
      <c r="T29" s="114">
        <v>64</v>
      </c>
    </row>
    <row r="30" spans="1:20" ht="16.5" customHeight="1">
      <c r="A30" s="112">
        <v>17</v>
      </c>
      <c r="B30" s="130" t="s">
        <v>312</v>
      </c>
      <c r="C30" s="113">
        <f t="shared" si="1"/>
        <v>122</v>
      </c>
      <c r="D30" s="114">
        <v>0</v>
      </c>
      <c r="E30" s="114">
        <v>0</v>
      </c>
      <c r="F30" s="114">
        <v>66</v>
      </c>
      <c r="G30" s="114">
        <v>4</v>
      </c>
      <c r="H30" s="114">
        <v>15</v>
      </c>
      <c r="I30" s="121">
        <v>18</v>
      </c>
      <c r="J30" s="121">
        <v>19</v>
      </c>
      <c r="K30" s="121">
        <v>0</v>
      </c>
      <c r="L30" s="121">
        <v>1</v>
      </c>
      <c r="M30" s="114">
        <v>34</v>
      </c>
      <c r="N30" s="114">
        <v>2</v>
      </c>
      <c r="O30" s="114">
        <v>67</v>
      </c>
      <c r="P30" s="114">
        <v>53</v>
      </c>
      <c r="Q30" s="114">
        <v>32</v>
      </c>
      <c r="R30" s="114">
        <v>3</v>
      </c>
      <c r="S30" s="114">
        <v>33</v>
      </c>
      <c r="T30" s="114">
        <v>53</v>
      </c>
    </row>
    <row r="31" spans="1:20" ht="16.5" customHeight="1">
      <c r="A31" s="112">
        <v>18</v>
      </c>
      <c r="B31" s="130" t="s">
        <v>75</v>
      </c>
      <c r="C31" s="113">
        <f t="shared" si="1"/>
        <v>105</v>
      </c>
      <c r="D31" s="114">
        <v>0</v>
      </c>
      <c r="E31" s="114">
        <v>0</v>
      </c>
      <c r="F31" s="114">
        <v>61</v>
      </c>
      <c r="G31" s="114">
        <v>17</v>
      </c>
      <c r="H31" s="114">
        <v>23</v>
      </c>
      <c r="I31" s="121">
        <v>2</v>
      </c>
      <c r="J31" s="121">
        <v>2</v>
      </c>
      <c r="K31" s="121">
        <v>0</v>
      </c>
      <c r="L31" s="121">
        <v>3</v>
      </c>
      <c r="M31" s="114">
        <v>23</v>
      </c>
      <c r="N31" s="114">
        <v>4</v>
      </c>
      <c r="O31" s="114">
        <v>9</v>
      </c>
      <c r="P31" s="114">
        <v>0</v>
      </c>
      <c r="Q31" s="114">
        <v>29</v>
      </c>
      <c r="R31" s="114">
        <v>7</v>
      </c>
      <c r="S31" s="114">
        <v>34</v>
      </c>
      <c r="T31" s="114">
        <v>35</v>
      </c>
    </row>
    <row r="32" spans="1:20" ht="16.5" customHeight="1">
      <c r="A32" s="112">
        <v>19</v>
      </c>
      <c r="B32" s="129" t="s">
        <v>283</v>
      </c>
      <c r="C32" s="113">
        <f t="shared" si="1"/>
        <v>194</v>
      </c>
      <c r="D32" s="114">
        <v>0</v>
      </c>
      <c r="E32" s="114">
        <v>0</v>
      </c>
      <c r="F32" s="114">
        <v>139</v>
      </c>
      <c r="G32" s="114">
        <v>12</v>
      </c>
      <c r="H32" s="114">
        <v>6</v>
      </c>
      <c r="I32" s="121">
        <v>36</v>
      </c>
      <c r="J32" s="121">
        <v>1</v>
      </c>
      <c r="K32" s="121">
        <v>0</v>
      </c>
      <c r="L32" s="121">
        <v>1</v>
      </c>
      <c r="M32" s="114">
        <v>25</v>
      </c>
      <c r="N32" s="114">
        <v>10</v>
      </c>
      <c r="O32" s="114">
        <v>12</v>
      </c>
      <c r="P32" s="114">
        <v>23</v>
      </c>
      <c r="Q32" s="114">
        <v>70</v>
      </c>
      <c r="R32" s="114">
        <v>9</v>
      </c>
      <c r="S32" s="114">
        <v>48</v>
      </c>
      <c r="T32" s="114">
        <v>67</v>
      </c>
    </row>
    <row r="33" spans="1:20" ht="16.5" customHeight="1">
      <c r="A33" s="112">
        <v>20</v>
      </c>
      <c r="B33" s="129" t="s">
        <v>285</v>
      </c>
      <c r="C33" s="113">
        <f t="shared" si="1"/>
        <v>168</v>
      </c>
      <c r="D33" s="114">
        <v>0</v>
      </c>
      <c r="E33" s="114">
        <v>0</v>
      </c>
      <c r="F33" s="114">
        <v>132</v>
      </c>
      <c r="G33" s="114">
        <v>16</v>
      </c>
      <c r="H33" s="114">
        <v>4</v>
      </c>
      <c r="I33" s="121">
        <v>14</v>
      </c>
      <c r="J33" s="121">
        <v>2</v>
      </c>
      <c r="K33" s="121">
        <v>0</v>
      </c>
      <c r="L33" s="121">
        <v>29</v>
      </c>
      <c r="M33" s="114">
        <v>46</v>
      </c>
      <c r="N33" s="114">
        <v>24</v>
      </c>
      <c r="O33" s="114">
        <v>8</v>
      </c>
      <c r="P33" s="114">
        <v>2</v>
      </c>
      <c r="Q33" s="114">
        <v>74</v>
      </c>
      <c r="R33" s="114">
        <v>10</v>
      </c>
      <c r="S33" s="114">
        <v>15</v>
      </c>
      <c r="T33" s="114">
        <v>19</v>
      </c>
    </row>
    <row r="34" spans="1:20" ht="16.5" customHeight="1">
      <c r="A34" s="112">
        <v>21</v>
      </c>
      <c r="B34" s="135" t="s">
        <v>76</v>
      </c>
      <c r="C34" s="113">
        <f t="shared" si="1"/>
        <v>172</v>
      </c>
      <c r="D34" s="114"/>
      <c r="E34" s="114"/>
      <c r="F34" s="114">
        <v>124</v>
      </c>
      <c r="G34" s="114">
        <v>13</v>
      </c>
      <c r="H34" s="114">
        <v>4</v>
      </c>
      <c r="I34" s="121">
        <v>21</v>
      </c>
      <c r="J34" s="121">
        <v>10</v>
      </c>
      <c r="K34" s="121">
        <v>0</v>
      </c>
      <c r="L34" s="121">
        <v>0</v>
      </c>
      <c r="M34" s="114">
        <v>13</v>
      </c>
      <c r="N34" s="114">
        <v>3</v>
      </c>
      <c r="O34" s="114">
        <v>0</v>
      </c>
      <c r="P34" s="114">
        <v>0</v>
      </c>
      <c r="Q34" s="114">
        <v>11</v>
      </c>
      <c r="R34" s="114">
        <v>0</v>
      </c>
      <c r="S34" s="114">
        <v>5</v>
      </c>
      <c r="T34" s="114"/>
    </row>
    <row r="35" spans="1:20" ht="16.5" customHeight="1">
      <c r="A35" s="112">
        <v>22</v>
      </c>
      <c r="B35" s="130" t="s">
        <v>77</v>
      </c>
      <c r="C35" s="113">
        <f t="shared" si="1"/>
        <v>123</v>
      </c>
      <c r="D35" s="114">
        <v>0</v>
      </c>
      <c r="E35" s="114">
        <v>0</v>
      </c>
      <c r="F35" s="114">
        <v>77</v>
      </c>
      <c r="G35" s="114">
        <v>12</v>
      </c>
      <c r="H35" s="114">
        <v>13</v>
      </c>
      <c r="I35" s="121">
        <v>14</v>
      </c>
      <c r="J35" s="121">
        <v>7</v>
      </c>
      <c r="K35" s="121">
        <v>0</v>
      </c>
      <c r="L35" s="121">
        <v>6</v>
      </c>
      <c r="M35" s="114">
        <v>30</v>
      </c>
      <c r="N35" s="114">
        <v>5</v>
      </c>
      <c r="O35" s="114">
        <v>11</v>
      </c>
      <c r="P35" s="114">
        <v>0</v>
      </c>
      <c r="Q35" s="114">
        <v>48</v>
      </c>
      <c r="R35" s="114">
        <v>4</v>
      </c>
      <c r="S35" s="114">
        <v>10</v>
      </c>
      <c r="T35" s="114">
        <v>0</v>
      </c>
    </row>
    <row r="36" spans="1:20" ht="16.5" customHeight="1">
      <c r="A36" s="112">
        <v>23</v>
      </c>
      <c r="B36" s="130" t="s">
        <v>78</v>
      </c>
      <c r="C36" s="113">
        <f t="shared" si="1"/>
        <v>84</v>
      </c>
      <c r="D36" s="114">
        <v>0</v>
      </c>
      <c r="E36" s="114">
        <v>0</v>
      </c>
      <c r="F36" s="114">
        <v>71</v>
      </c>
      <c r="G36" s="114">
        <v>5</v>
      </c>
      <c r="H36" s="114">
        <v>0</v>
      </c>
      <c r="I36" s="121">
        <v>5</v>
      </c>
      <c r="J36" s="121">
        <v>3</v>
      </c>
      <c r="K36" s="121">
        <v>0</v>
      </c>
      <c r="L36" s="121">
        <v>0</v>
      </c>
      <c r="M36" s="114">
        <v>14</v>
      </c>
      <c r="N36" s="114">
        <v>7</v>
      </c>
      <c r="O36" s="114">
        <v>0</v>
      </c>
      <c r="P36" s="114">
        <v>0</v>
      </c>
      <c r="Q36" s="114">
        <v>30</v>
      </c>
      <c r="R36" s="114">
        <v>9</v>
      </c>
      <c r="S36" s="114">
        <v>21</v>
      </c>
      <c r="T36" s="114">
        <v>0</v>
      </c>
    </row>
    <row r="37" spans="1:20" ht="16.5" customHeight="1">
      <c r="A37" s="112">
        <v>24</v>
      </c>
      <c r="B37" s="130" t="s">
        <v>79</v>
      </c>
      <c r="C37" s="113">
        <f t="shared" si="1"/>
        <v>515</v>
      </c>
      <c r="D37" s="114">
        <v>12</v>
      </c>
      <c r="E37" s="114">
        <v>2</v>
      </c>
      <c r="F37" s="114">
        <v>417</v>
      </c>
      <c r="G37" s="114">
        <v>63</v>
      </c>
      <c r="H37" s="114">
        <v>1</v>
      </c>
      <c r="I37" s="121">
        <v>14</v>
      </c>
      <c r="J37" s="121">
        <v>6</v>
      </c>
      <c r="K37" s="121">
        <v>0</v>
      </c>
      <c r="L37" s="121">
        <v>11</v>
      </c>
      <c r="M37" s="114">
        <v>147</v>
      </c>
      <c r="N37" s="114">
        <v>45</v>
      </c>
      <c r="O37" s="114">
        <v>385</v>
      </c>
      <c r="P37" s="114">
        <v>79</v>
      </c>
      <c r="Q37" s="114">
        <v>254</v>
      </c>
      <c r="R37" s="114">
        <v>34</v>
      </c>
      <c r="S37" s="114">
        <v>47</v>
      </c>
      <c r="T37" s="114">
        <v>44</v>
      </c>
    </row>
    <row r="38" spans="1:20" ht="16.5" customHeight="1">
      <c r="A38" s="112">
        <v>25</v>
      </c>
      <c r="B38" s="130" t="s">
        <v>292</v>
      </c>
      <c r="C38" s="113">
        <f t="shared" si="1"/>
        <v>134</v>
      </c>
      <c r="D38" s="114">
        <v>0</v>
      </c>
      <c r="E38" s="114">
        <v>0</v>
      </c>
      <c r="F38" s="114">
        <v>100</v>
      </c>
      <c r="G38" s="114">
        <v>12</v>
      </c>
      <c r="H38" s="114">
        <v>5</v>
      </c>
      <c r="I38" s="114">
        <v>6</v>
      </c>
      <c r="J38" s="114">
        <v>11</v>
      </c>
      <c r="K38" s="114">
        <v>0</v>
      </c>
      <c r="L38" s="114">
        <v>3</v>
      </c>
      <c r="M38" s="114">
        <v>58</v>
      </c>
      <c r="N38" s="114">
        <v>1</v>
      </c>
      <c r="O38" s="114">
        <v>63</v>
      </c>
      <c r="P38" s="114">
        <v>0</v>
      </c>
      <c r="Q38" s="114">
        <v>48</v>
      </c>
      <c r="R38" s="114">
        <v>5</v>
      </c>
      <c r="S38" s="114">
        <v>15</v>
      </c>
      <c r="T38" s="114">
        <v>66</v>
      </c>
    </row>
    <row r="39" spans="1:20" ht="16.5" customHeight="1">
      <c r="A39" s="112">
        <v>26</v>
      </c>
      <c r="B39" s="130" t="s">
        <v>80</v>
      </c>
      <c r="C39" s="113">
        <f t="shared" si="1"/>
        <v>0</v>
      </c>
      <c r="D39" s="114"/>
      <c r="E39" s="114"/>
      <c r="F39" s="114"/>
      <c r="G39" s="114"/>
      <c r="H39" s="114"/>
      <c r="I39" s="114"/>
      <c r="J39" s="114"/>
      <c r="K39" s="114"/>
      <c r="L39" s="114"/>
      <c r="M39" s="114"/>
      <c r="N39" s="114"/>
      <c r="O39" s="114"/>
      <c r="P39" s="114"/>
      <c r="Q39" s="114"/>
      <c r="R39" s="114"/>
      <c r="S39" s="114"/>
      <c r="T39" s="114"/>
    </row>
    <row r="40" spans="1:20" ht="16.5" customHeight="1">
      <c r="A40" s="112">
        <v>27</v>
      </c>
      <c r="B40" s="130" t="s">
        <v>81</v>
      </c>
      <c r="C40" s="113">
        <f t="shared" si="1"/>
        <v>202</v>
      </c>
      <c r="D40" s="114">
        <v>0</v>
      </c>
      <c r="E40" s="114">
        <v>1</v>
      </c>
      <c r="F40" s="114">
        <v>154</v>
      </c>
      <c r="G40" s="114">
        <v>16</v>
      </c>
      <c r="H40" s="114">
        <v>1</v>
      </c>
      <c r="I40" s="114">
        <v>21</v>
      </c>
      <c r="J40" s="114">
        <v>9</v>
      </c>
      <c r="K40" s="114">
        <v>0</v>
      </c>
      <c r="L40" s="114">
        <v>4</v>
      </c>
      <c r="M40" s="114">
        <v>69</v>
      </c>
      <c r="N40" s="114">
        <v>7</v>
      </c>
      <c r="O40" s="114">
        <v>59</v>
      </c>
      <c r="P40" s="114">
        <v>2</v>
      </c>
      <c r="Q40" s="114">
        <v>92</v>
      </c>
      <c r="R40" s="114">
        <v>3</v>
      </c>
      <c r="S40" s="114">
        <v>46</v>
      </c>
      <c r="T40" s="114">
        <v>61</v>
      </c>
    </row>
    <row r="41" spans="1:20" ht="16.5" customHeight="1">
      <c r="A41" s="112">
        <v>28</v>
      </c>
      <c r="B41" s="129" t="s">
        <v>274</v>
      </c>
      <c r="C41" s="113">
        <f t="shared" si="1"/>
        <v>103</v>
      </c>
      <c r="D41" s="131">
        <v>0</v>
      </c>
      <c r="E41" s="131">
        <v>0</v>
      </c>
      <c r="F41" s="131">
        <v>84</v>
      </c>
      <c r="G41" s="131">
        <v>10</v>
      </c>
      <c r="H41" s="131">
        <v>0</v>
      </c>
      <c r="I41" s="131">
        <v>7</v>
      </c>
      <c r="J41" s="131">
        <v>2</v>
      </c>
      <c r="K41" s="131">
        <v>0</v>
      </c>
      <c r="L41" s="131">
        <v>6</v>
      </c>
      <c r="M41" s="131">
        <v>17</v>
      </c>
      <c r="N41" s="131">
        <v>9</v>
      </c>
      <c r="O41" s="131">
        <v>3</v>
      </c>
      <c r="P41" s="131">
        <v>0</v>
      </c>
      <c r="Q41" s="131">
        <v>35</v>
      </c>
      <c r="R41" s="131">
        <v>8</v>
      </c>
      <c r="S41" s="131">
        <v>20</v>
      </c>
      <c r="T41" s="131">
        <v>40</v>
      </c>
    </row>
    <row r="42" spans="1:20" ht="16.5" customHeight="1">
      <c r="A42" s="112">
        <v>29</v>
      </c>
      <c r="B42" s="130" t="s">
        <v>82</v>
      </c>
      <c r="C42" s="113">
        <f t="shared" si="1"/>
        <v>117</v>
      </c>
      <c r="D42" s="114">
        <v>0</v>
      </c>
      <c r="E42" s="114">
        <v>0</v>
      </c>
      <c r="F42" s="114">
        <v>88</v>
      </c>
      <c r="G42" s="114">
        <v>11</v>
      </c>
      <c r="H42" s="114">
        <v>4</v>
      </c>
      <c r="I42" s="114">
        <v>12</v>
      </c>
      <c r="J42" s="114">
        <v>2</v>
      </c>
      <c r="K42" s="114">
        <v>0</v>
      </c>
      <c r="L42" s="114">
        <v>1</v>
      </c>
      <c r="M42" s="114">
        <v>53</v>
      </c>
      <c r="N42" s="114">
        <v>7</v>
      </c>
      <c r="O42" s="114">
        <v>81</v>
      </c>
      <c r="P42" s="114">
        <v>1</v>
      </c>
      <c r="Q42" s="114">
        <v>48</v>
      </c>
      <c r="R42" s="114">
        <v>8</v>
      </c>
      <c r="S42" s="114">
        <v>12</v>
      </c>
      <c r="T42" s="114">
        <v>0</v>
      </c>
    </row>
    <row r="43" spans="1:20" ht="16.5" customHeight="1">
      <c r="A43" s="112">
        <v>30</v>
      </c>
      <c r="B43" s="129" t="s">
        <v>303</v>
      </c>
      <c r="C43" s="113">
        <f t="shared" si="1"/>
        <v>617</v>
      </c>
      <c r="D43" s="114">
        <v>13</v>
      </c>
      <c r="E43" s="114">
        <v>0</v>
      </c>
      <c r="F43" s="114">
        <v>477</v>
      </c>
      <c r="G43" s="114">
        <v>49</v>
      </c>
      <c r="H43" s="114">
        <v>2</v>
      </c>
      <c r="I43" s="114">
        <v>63</v>
      </c>
      <c r="J43" s="114">
        <v>13</v>
      </c>
      <c r="K43" s="114">
        <v>0</v>
      </c>
      <c r="L43" s="114">
        <v>0</v>
      </c>
      <c r="M43" s="114">
        <v>112</v>
      </c>
      <c r="N43" s="114">
        <v>59</v>
      </c>
      <c r="O43" s="114">
        <v>155</v>
      </c>
      <c r="P43" s="114">
        <v>412</v>
      </c>
      <c r="Q43" s="114">
        <v>327</v>
      </c>
      <c r="R43" s="114">
        <v>37</v>
      </c>
      <c r="S43" s="114">
        <v>29</v>
      </c>
      <c r="T43" s="114">
        <v>0</v>
      </c>
    </row>
    <row r="44" spans="1:20" ht="16.5" customHeight="1">
      <c r="A44" s="112">
        <v>31</v>
      </c>
      <c r="B44" s="130" t="s">
        <v>83</v>
      </c>
      <c r="C44" s="113">
        <f t="shared" si="1"/>
        <v>110</v>
      </c>
      <c r="D44" s="114">
        <v>4</v>
      </c>
      <c r="E44" s="114">
        <v>0</v>
      </c>
      <c r="F44" s="114">
        <v>77</v>
      </c>
      <c r="G44" s="114">
        <v>6</v>
      </c>
      <c r="H44" s="114">
        <v>4</v>
      </c>
      <c r="I44" s="114">
        <v>14</v>
      </c>
      <c r="J44" s="114">
        <v>5</v>
      </c>
      <c r="K44" s="114">
        <v>0</v>
      </c>
      <c r="L44" s="114">
        <v>24</v>
      </c>
      <c r="M44" s="114">
        <v>37</v>
      </c>
      <c r="N44" s="114">
        <v>13</v>
      </c>
      <c r="O44" s="114">
        <v>68</v>
      </c>
      <c r="P44" s="114">
        <v>1</v>
      </c>
      <c r="Q44" s="114">
        <v>47</v>
      </c>
      <c r="R44" s="114">
        <v>9</v>
      </c>
      <c r="S44" s="114">
        <v>17</v>
      </c>
      <c r="T44" s="114">
        <v>37</v>
      </c>
    </row>
    <row r="45" spans="1:20" ht="16.5" customHeight="1">
      <c r="A45" s="112">
        <v>32</v>
      </c>
      <c r="B45" s="129" t="s">
        <v>282</v>
      </c>
      <c r="C45" s="113">
        <f t="shared" si="1"/>
        <v>189</v>
      </c>
      <c r="D45" s="131">
        <v>0</v>
      </c>
      <c r="E45" s="131">
        <v>0</v>
      </c>
      <c r="F45" s="131">
        <v>142</v>
      </c>
      <c r="G45" s="131">
        <v>8</v>
      </c>
      <c r="H45" s="131">
        <v>9</v>
      </c>
      <c r="I45" s="131">
        <v>27</v>
      </c>
      <c r="J45" s="131">
        <v>3</v>
      </c>
      <c r="K45" s="131">
        <v>0</v>
      </c>
      <c r="L45" s="131">
        <v>3</v>
      </c>
      <c r="M45" s="131">
        <v>18</v>
      </c>
      <c r="N45" s="131">
        <v>19</v>
      </c>
      <c r="O45" s="131">
        <v>25</v>
      </c>
      <c r="P45" s="131">
        <v>104</v>
      </c>
      <c r="Q45" s="131">
        <v>76</v>
      </c>
      <c r="R45" s="131">
        <v>1</v>
      </c>
      <c r="S45" s="131">
        <v>26</v>
      </c>
      <c r="T45" s="131">
        <v>0</v>
      </c>
    </row>
    <row r="46" spans="1:20" ht="16.5" customHeight="1">
      <c r="A46" s="112">
        <v>33</v>
      </c>
      <c r="B46" s="130" t="s">
        <v>299</v>
      </c>
      <c r="C46" s="113">
        <f aca="true" t="shared" si="2" ref="C46:C76">D46+E46+F46+G46+H46+I46+J46</f>
        <v>106</v>
      </c>
      <c r="D46" s="114">
        <v>0</v>
      </c>
      <c r="E46" s="114">
        <v>0</v>
      </c>
      <c r="F46" s="114">
        <v>66</v>
      </c>
      <c r="G46" s="114">
        <v>18</v>
      </c>
      <c r="H46" s="114">
        <v>7</v>
      </c>
      <c r="I46" s="121">
        <v>13</v>
      </c>
      <c r="J46" s="121">
        <v>2</v>
      </c>
      <c r="K46" s="121">
        <v>0</v>
      </c>
      <c r="L46" s="121">
        <v>1</v>
      </c>
      <c r="M46" s="114">
        <v>28</v>
      </c>
      <c r="N46" s="114">
        <v>5</v>
      </c>
      <c r="O46" s="114">
        <v>8</v>
      </c>
      <c r="P46" s="114">
        <v>0</v>
      </c>
      <c r="Q46" s="114">
        <v>26</v>
      </c>
      <c r="R46" s="114">
        <v>7</v>
      </c>
      <c r="S46" s="114">
        <v>17</v>
      </c>
      <c r="T46" s="114">
        <v>0</v>
      </c>
    </row>
    <row r="47" spans="1:20" s="64" customFormat="1" ht="16.5" customHeight="1">
      <c r="A47" s="112">
        <v>34</v>
      </c>
      <c r="B47" s="129" t="s">
        <v>304</v>
      </c>
      <c r="C47" s="113">
        <f t="shared" si="2"/>
        <v>119</v>
      </c>
      <c r="D47" s="114">
        <v>0</v>
      </c>
      <c r="E47" s="114">
        <v>0</v>
      </c>
      <c r="F47" s="114">
        <v>90</v>
      </c>
      <c r="G47" s="114">
        <v>11</v>
      </c>
      <c r="H47" s="114">
        <v>0</v>
      </c>
      <c r="I47" s="114">
        <v>12</v>
      </c>
      <c r="J47" s="114">
        <v>6</v>
      </c>
      <c r="K47" s="114">
        <v>2</v>
      </c>
      <c r="L47" s="114">
        <v>8</v>
      </c>
      <c r="M47" s="114">
        <v>14</v>
      </c>
      <c r="N47" s="114">
        <v>7</v>
      </c>
      <c r="O47" s="114">
        <v>23</v>
      </c>
      <c r="P47" s="114">
        <v>4</v>
      </c>
      <c r="Q47" s="114">
        <v>50</v>
      </c>
      <c r="R47" s="114">
        <v>3</v>
      </c>
      <c r="S47" s="114">
        <v>7</v>
      </c>
      <c r="T47" s="114">
        <v>60</v>
      </c>
    </row>
    <row r="48" spans="1:20" ht="16.5" customHeight="1">
      <c r="A48" s="112">
        <v>35</v>
      </c>
      <c r="B48" s="130" t="s">
        <v>84</v>
      </c>
      <c r="C48" s="113">
        <f t="shared" si="2"/>
        <v>73</v>
      </c>
      <c r="D48" s="114">
        <v>0</v>
      </c>
      <c r="E48" s="114">
        <v>0</v>
      </c>
      <c r="F48" s="114">
        <v>34</v>
      </c>
      <c r="G48" s="114">
        <v>4</v>
      </c>
      <c r="H48" s="114">
        <v>11</v>
      </c>
      <c r="I48" s="114">
        <v>11</v>
      </c>
      <c r="J48" s="114">
        <v>13</v>
      </c>
      <c r="K48" s="114">
        <v>0</v>
      </c>
      <c r="L48" s="114">
        <v>0</v>
      </c>
      <c r="M48" s="114">
        <v>5</v>
      </c>
      <c r="N48" s="114">
        <v>2</v>
      </c>
      <c r="O48" s="114">
        <v>12</v>
      </c>
      <c r="P48" s="114">
        <v>2</v>
      </c>
      <c r="Q48" s="114">
        <v>20</v>
      </c>
      <c r="R48" s="114">
        <v>1</v>
      </c>
      <c r="S48" s="114">
        <v>15</v>
      </c>
      <c r="T48" s="114">
        <v>38</v>
      </c>
    </row>
    <row r="49" spans="1:20" ht="16.5" customHeight="1">
      <c r="A49" s="112">
        <v>36</v>
      </c>
      <c r="B49" s="130" t="s">
        <v>85</v>
      </c>
      <c r="C49" s="113">
        <f t="shared" si="2"/>
        <v>126</v>
      </c>
      <c r="D49" s="114">
        <v>0</v>
      </c>
      <c r="E49" s="114">
        <v>0</v>
      </c>
      <c r="F49" s="114">
        <v>73</v>
      </c>
      <c r="G49" s="114">
        <v>11</v>
      </c>
      <c r="H49" s="114">
        <v>15</v>
      </c>
      <c r="I49" s="114">
        <v>17</v>
      </c>
      <c r="J49" s="114">
        <v>10</v>
      </c>
      <c r="K49" s="114">
        <v>0</v>
      </c>
      <c r="L49" s="114">
        <v>0</v>
      </c>
      <c r="M49" s="114">
        <v>80</v>
      </c>
      <c r="N49" s="114">
        <v>6</v>
      </c>
      <c r="O49" s="114">
        <v>77</v>
      </c>
      <c r="P49" s="114">
        <v>4</v>
      </c>
      <c r="Q49" s="114">
        <v>39</v>
      </c>
      <c r="R49" s="114">
        <v>10</v>
      </c>
      <c r="S49" s="114">
        <v>33</v>
      </c>
      <c r="T49" s="114">
        <v>44</v>
      </c>
    </row>
    <row r="50" spans="1:20" ht="16.5" customHeight="1">
      <c r="A50" s="112">
        <v>37</v>
      </c>
      <c r="B50" s="130" t="s">
        <v>86</v>
      </c>
      <c r="C50" s="113">
        <f t="shared" si="2"/>
        <v>107</v>
      </c>
      <c r="D50" s="114">
        <v>1</v>
      </c>
      <c r="E50" s="114">
        <v>0</v>
      </c>
      <c r="F50" s="114">
        <v>73</v>
      </c>
      <c r="G50" s="114">
        <v>12</v>
      </c>
      <c r="H50" s="114">
        <v>12</v>
      </c>
      <c r="I50" s="114">
        <v>5</v>
      </c>
      <c r="J50" s="114">
        <v>4</v>
      </c>
      <c r="K50" s="114">
        <v>0</v>
      </c>
      <c r="L50" s="114">
        <v>2</v>
      </c>
      <c r="M50" s="114">
        <v>21</v>
      </c>
      <c r="N50" s="114">
        <v>11</v>
      </c>
      <c r="O50" s="114">
        <v>0</v>
      </c>
      <c r="P50" s="114">
        <v>0</v>
      </c>
      <c r="Q50" s="114">
        <v>40</v>
      </c>
      <c r="R50" s="114">
        <v>12</v>
      </c>
      <c r="S50" s="114">
        <v>22</v>
      </c>
      <c r="T50" s="114">
        <v>33</v>
      </c>
    </row>
    <row r="51" spans="1:20" ht="16.5" customHeight="1">
      <c r="A51" s="112">
        <v>38</v>
      </c>
      <c r="B51" s="129" t="s">
        <v>286</v>
      </c>
      <c r="C51" s="113">
        <f t="shared" si="2"/>
        <v>159</v>
      </c>
      <c r="D51" s="114">
        <v>0</v>
      </c>
      <c r="E51" s="114">
        <v>0</v>
      </c>
      <c r="F51" s="114">
        <v>131</v>
      </c>
      <c r="G51" s="114">
        <v>7</v>
      </c>
      <c r="H51" s="114">
        <v>0</v>
      </c>
      <c r="I51" s="114">
        <v>21</v>
      </c>
      <c r="J51" s="114">
        <v>0</v>
      </c>
      <c r="K51" s="114">
        <v>0</v>
      </c>
      <c r="L51" s="114">
        <v>4</v>
      </c>
      <c r="M51" s="114">
        <v>34</v>
      </c>
      <c r="N51" s="114">
        <v>5</v>
      </c>
      <c r="O51" s="114">
        <v>12</v>
      </c>
      <c r="P51" s="114">
        <v>1</v>
      </c>
      <c r="Q51" s="114">
        <v>62</v>
      </c>
      <c r="R51" s="114">
        <v>9</v>
      </c>
      <c r="S51" s="114">
        <v>19</v>
      </c>
      <c r="T51" s="114">
        <v>68</v>
      </c>
    </row>
    <row r="52" spans="1:20" ht="16.5" customHeight="1">
      <c r="A52" s="112">
        <v>39</v>
      </c>
      <c r="B52" s="130" t="s">
        <v>280</v>
      </c>
      <c r="C52" s="113">
        <f t="shared" si="2"/>
        <v>182</v>
      </c>
      <c r="D52" s="114">
        <v>3</v>
      </c>
      <c r="E52" s="114">
        <v>0</v>
      </c>
      <c r="F52" s="114">
        <v>101</v>
      </c>
      <c r="G52" s="114">
        <v>15</v>
      </c>
      <c r="H52" s="114">
        <v>17</v>
      </c>
      <c r="I52" s="114">
        <v>26</v>
      </c>
      <c r="J52" s="114">
        <v>20</v>
      </c>
      <c r="K52" s="114">
        <v>0</v>
      </c>
      <c r="L52" s="114">
        <v>0</v>
      </c>
      <c r="M52" s="114">
        <v>17</v>
      </c>
      <c r="N52" s="114">
        <v>5</v>
      </c>
      <c r="O52" s="114">
        <v>1</v>
      </c>
      <c r="P52" s="114">
        <v>0</v>
      </c>
      <c r="Q52" s="114">
        <v>12</v>
      </c>
      <c r="R52" s="114">
        <v>0</v>
      </c>
      <c r="S52" s="114">
        <v>5</v>
      </c>
      <c r="T52" s="114">
        <v>9</v>
      </c>
    </row>
    <row r="53" spans="1:20" ht="16.5" customHeight="1">
      <c r="A53" s="112">
        <v>40</v>
      </c>
      <c r="B53" s="130" t="s">
        <v>87</v>
      </c>
      <c r="C53" s="113">
        <f t="shared" si="2"/>
        <v>122</v>
      </c>
      <c r="D53" s="114">
        <v>0</v>
      </c>
      <c r="E53" s="114">
        <v>0</v>
      </c>
      <c r="F53" s="114">
        <v>82</v>
      </c>
      <c r="G53" s="114">
        <v>11</v>
      </c>
      <c r="H53" s="114">
        <v>2</v>
      </c>
      <c r="I53" s="114">
        <v>10</v>
      </c>
      <c r="J53" s="114">
        <v>17</v>
      </c>
      <c r="K53" s="114">
        <v>0</v>
      </c>
      <c r="L53" s="114">
        <v>13</v>
      </c>
      <c r="M53" s="114">
        <v>104</v>
      </c>
      <c r="N53" s="114">
        <v>12</v>
      </c>
      <c r="O53" s="114">
        <v>85</v>
      </c>
      <c r="P53" s="114">
        <v>29</v>
      </c>
      <c r="Q53" s="114">
        <v>48</v>
      </c>
      <c r="R53" s="114">
        <v>4</v>
      </c>
      <c r="S53" s="114">
        <v>22</v>
      </c>
      <c r="T53" s="114">
        <v>48</v>
      </c>
    </row>
    <row r="54" spans="1:20" s="81" customFormat="1" ht="16.5" customHeight="1">
      <c r="A54" s="112">
        <v>41</v>
      </c>
      <c r="B54" s="130" t="s">
        <v>88</v>
      </c>
      <c r="C54" s="113">
        <f t="shared" si="2"/>
        <v>101</v>
      </c>
      <c r="D54" s="114">
        <v>0</v>
      </c>
      <c r="E54" s="114">
        <v>0</v>
      </c>
      <c r="F54" s="114">
        <v>83</v>
      </c>
      <c r="G54" s="114">
        <v>8</v>
      </c>
      <c r="H54" s="114">
        <v>2</v>
      </c>
      <c r="I54" s="114">
        <v>7</v>
      </c>
      <c r="J54" s="114">
        <v>1</v>
      </c>
      <c r="K54" s="114">
        <v>1</v>
      </c>
      <c r="L54" s="114">
        <v>12</v>
      </c>
      <c r="M54" s="114">
        <v>33</v>
      </c>
      <c r="N54" s="114">
        <v>6</v>
      </c>
      <c r="O54" s="114">
        <v>83</v>
      </c>
      <c r="P54" s="114">
        <v>12</v>
      </c>
      <c r="Q54" s="114">
        <v>41</v>
      </c>
      <c r="R54" s="114">
        <v>7</v>
      </c>
      <c r="S54" s="114">
        <v>15</v>
      </c>
      <c r="T54" s="114">
        <v>38</v>
      </c>
    </row>
    <row r="55" spans="1:20" s="82" customFormat="1" ht="16.5" customHeight="1">
      <c r="A55" s="112">
        <v>42</v>
      </c>
      <c r="B55" s="129" t="s">
        <v>281</v>
      </c>
      <c r="C55" s="113">
        <f t="shared" si="2"/>
        <v>93</v>
      </c>
      <c r="D55" s="131">
        <v>0</v>
      </c>
      <c r="E55" s="131">
        <v>0</v>
      </c>
      <c r="F55" s="131">
        <v>76</v>
      </c>
      <c r="G55" s="131">
        <v>4</v>
      </c>
      <c r="H55" s="131">
        <v>0</v>
      </c>
      <c r="I55" s="131">
        <v>13</v>
      </c>
      <c r="J55" s="131">
        <v>0</v>
      </c>
      <c r="K55" s="131">
        <v>0</v>
      </c>
      <c r="L55" s="131">
        <v>0</v>
      </c>
      <c r="M55" s="131">
        <v>8</v>
      </c>
      <c r="N55" s="131">
        <v>6</v>
      </c>
      <c r="O55" s="131">
        <v>5</v>
      </c>
      <c r="P55" s="131">
        <v>0</v>
      </c>
      <c r="Q55" s="131">
        <v>34</v>
      </c>
      <c r="R55" s="131">
        <v>4</v>
      </c>
      <c r="S55" s="131">
        <v>16</v>
      </c>
      <c r="T55" s="131">
        <v>39</v>
      </c>
    </row>
    <row r="56" spans="1:20" s="83" customFormat="1" ht="16.5" customHeight="1">
      <c r="A56" s="112">
        <v>43</v>
      </c>
      <c r="B56" s="130" t="s">
        <v>293</v>
      </c>
      <c r="C56" s="113">
        <f t="shared" si="2"/>
        <v>225</v>
      </c>
      <c r="D56" s="114">
        <v>2</v>
      </c>
      <c r="E56" s="114">
        <v>0</v>
      </c>
      <c r="F56" s="114">
        <v>148</v>
      </c>
      <c r="G56" s="114">
        <v>20</v>
      </c>
      <c r="H56" s="114">
        <v>3</v>
      </c>
      <c r="I56" s="114">
        <v>43</v>
      </c>
      <c r="J56" s="114">
        <v>9</v>
      </c>
      <c r="K56" s="114">
        <v>1</v>
      </c>
      <c r="L56" s="114">
        <v>0</v>
      </c>
      <c r="M56" s="114">
        <v>3</v>
      </c>
      <c r="N56" s="114">
        <v>5</v>
      </c>
      <c r="O56" s="114">
        <v>38</v>
      </c>
      <c r="P56" s="114">
        <v>0</v>
      </c>
      <c r="Q56" s="114">
        <v>92</v>
      </c>
      <c r="R56" s="114">
        <v>13</v>
      </c>
      <c r="S56" s="114">
        <v>10</v>
      </c>
      <c r="T56" s="114">
        <v>108</v>
      </c>
    </row>
    <row r="57" spans="1:20" ht="16.5" customHeight="1">
      <c r="A57" s="112">
        <v>44</v>
      </c>
      <c r="B57" s="130" t="s">
        <v>89</v>
      </c>
      <c r="C57" s="113">
        <f t="shared" si="2"/>
        <v>153</v>
      </c>
      <c r="D57" s="114">
        <v>2</v>
      </c>
      <c r="E57" s="114">
        <v>1</v>
      </c>
      <c r="F57" s="114">
        <v>107</v>
      </c>
      <c r="G57" s="114">
        <v>19</v>
      </c>
      <c r="H57" s="114">
        <v>4</v>
      </c>
      <c r="I57" s="114">
        <v>20</v>
      </c>
      <c r="J57" s="114">
        <v>0</v>
      </c>
      <c r="K57" s="114">
        <v>0</v>
      </c>
      <c r="L57" s="114">
        <v>1</v>
      </c>
      <c r="M57" s="114">
        <v>78</v>
      </c>
      <c r="N57" s="114">
        <v>22</v>
      </c>
      <c r="O57" s="114">
        <v>36</v>
      </c>
      <c r="P57" s="114">
        <v>0</v>
      </c>
      <c r="Q57" s="114">
        <v>63</v>
      </c>
      <c r="R57" s="114">
        <v>11</v>
      </c>
      <c r="S57" s="114">
        <v>12</v>
      </c>
      <c r="T57" s="114">
        <v>0</v>
      </c>
    </row>
    <row r="58" spans="1:20" ht="16.5" customHeight="1">
      <c r="A58" s="112">
        <v>45</v>
      </c>
      <c r="B58" s="130" t="s">
        <v>297</v>
      </c>
      <c r="C58" s="113">
        <f t="shared" si="2"/>
        <v>105</v>
      </c>
      <c r="D58" s="114"/>
      <c r="E58" s="114"/>
      <c r="F58" s="114">
        <v>74</v>
      </c>
      <c r="G58" s="114">
        <v>15</v>
      </c>
      <c r="H58" s="114">
        <v>5</v>
      </c>
      <c r="I58" s="114">
        <v>10</v>
      </c>
      <c r="J58" s="114">
        <v>1</v>
      </c>
      <c r="K58" s="114">
        <v>0</v>
      </c>
      <c r="L58" s="114">
        <v>0</v>
      </c>
      <c r="M58" s="114">
        <v>26</v>
      </c>
      <c r="N58" s="114">
        <v>12</v>
      </c>
      <c r="O58" s="114">
        <v>3</v>
      </c>
      <c r="P58" s="114">
        <v>90</v>
      </c>
      <c r="Q58" s="114">
        <v>40</v>
      </c>
      <c r="R58" s="114">
        <v>6</v>
      </c>
      <c r="S58" s="114">
        <v>10</v>
      </c>
      <c r="T58" s="114">
        <v>49</v>
      </c>
    </row>
    <row r="59" spans="1:20" ht="16.5" customHeight="1">
      <c r="A59" s="112">
        <v>46</v>
      </c>
      <c r="B59" s="130" t="s">
        <v>294</v>
      </c>
      <c r="C59" s="113">
        <f t="shared" si="2"/>
        <v>107</v>
      </c>
      <c r="D59" s="114">
        <v>0</v>
      </c>
      <c r="E59" s="114">
        <v>0</v>
      </c>
      <c r="F59" s="114">
        <v>87</v>
      </c>
      <c r="G59" s="114">
        <v>5</v>
      </c>
      <c r="H59" s="114">
        <v>0</v>
      </c>
      <c r="I59" s="114">
        <v>14</v>
      </c>
      <c r="J59" s="114">
        <v>1</v>
      </c>
      <c r="K59" s="114">
        <v>1</v>
      </c>
      <c r="L59" s="114">
        <v>7</v>
      </c>
      <c r="M59" s="114">
        <v>24</v>
      </c>
      <c r="N59" s="114">
        <v>6</v>
      </c>
      <c r="O59" s="114">
        <v>87</v>
      </c>
      <c r="P59" s="114">
        <v>14</v>
      </c>
      <c r="Q59" s="114">
        <v>47</v>
      </c>
      <c r="R59" s="114">
        <v>3</v>
      </c>
      <c r="S59" s="114">
        <v>13</v>
      </c>
      <c r="T59" s="114">
        <v>44</v>
      </c>
    </row>
    <row r="60" spans="1:20" ht="16.5" customHeight="1">
      <c r="A60" s="112">
        <v>47</v>
      </c>
      <c r="B60" s="130" t="s">
        <v>301</v>
      </c>
      <c r="C60" s="113">
        <f t="shared" si="2"/>
        <v>0</v>
      </c>
      <c r="D60" s="114"/>
      <c r="E60" s="114"/>
      <c r="F60" s="114"/>
      <c r="G60" s="114"/>
      <c r="H60" s="114"/>
      <c r="I60" s="114"/>
      <c r="J60" s="114"/>
      <c r="K60" s="114"/>
      <c r="L60" s="114"/>
      <c r="M60" s="114"/>
      <c r="N60" s="114"/>
      <c r="O60" s="114"/>
      <c r="P60" s="114"/>
      <c r="Q60" s="114"/>
      <c r="R60" s="114"/>
      <c r="S60" s="114"/>
      <c r="T60" s="114"/>
    </row>
    <row r="61" spans="1:20" ht="16.5" customHeight="1">
      <c r="A61" s="112">
        <v>48</v>
      </c>
      <c r="B61" s="130" t="s">
        <v>90</v>
      </c>
      <c r="C61" s="113">
        <f t="shared" si="2"/>
        <v>168</v>
      </c>
      <c r="D61" s="114">
        <v>1</v>
      </c>
      <c r="E61" s="114">
        <v>0</v>
      </c>
      <c r="F61" s="114">
        <v>125</v>
      </c>
      <c r="G61" s="114">
        <v>18</v>
      </c>
      <c r="H61" s="114">
        <v>0</v>
      </c>
      <c r="I61" s="114">
        <v>9</v>
      </c>
      <c r="J61" s="114">
        <v>15</v>
      </c>
      <c r="K61" s="114">
        <v>0</v>
      </c>
      <c r="L61" s="114">
        <v>3</v>
      </c>
      <c r="M61" s="114">
        <v>75</v>
      </c>
      <c r="N61" s="114">
        <v>9</v>
      </c>
      <c r="O61" s="114">
        <v>33</v>
      </c>
      <c r="P61" s="114">
        <v>70</v>
      </c>
      <c r="Q61" s="114">
        <v>71</v>
      </c>
      <c r="R61" s="114">
        <v>9</v>
      </c>
      <c r="S61" s="114">
        <v>22</v>
      </c>
      <c r="T61" s="114">
        <v>66</v>
      </c>
    </row>
    <row r="62" spans="1:20" ht="16.5" customHeight="1">
      <c r="A62" s="112">
        <v>49</v>
      </c>
      <c r="B62" s="130" t="s">
        <v>296</v>
      </c>
      <c r="C62" s="113">
        <f t="shared" si="2"/>
        <v>148</v>
      </c>
      <c r="D62" s="114">
        <v>0</v>
      </c>
      <c r="E62" s="114">
        <v>0</v>
      </c>
      <c r="F62" s="114">
        <v>89</v>
      </c>
      <c r="G62" s="114">
        <v>15</v>
      </c>
      <c r="H62" s="114">
        <v>18</v>
      </c>
      <c r="I62" s="114">
        <v>26</v>
      </c>
      <c r="J62" s="114">
        <v>0</v>
      </c>
      <c r="K62" s="114">
        <v>0</v>
      </c>
      <c r="L62" s="114">
        <v>1</v>
      </c>
      <c r="M62" s="114">
        <v>20</v>
      </c>
      <c r="N62" s="114">
        <v>14</v>
      </c>
      <c r="O62" s="114">
        <v>7</v>
      </c>
      <c r="P62" s="114">
        <v>81</v>
      </c>
      <c r="Q62" s="114">
        <v>51</v>
      </c>
      <c r="R62" s="114">
        <v>4</v>
      </c>
      <c r="S62" s="114">
        <v>24</v>
      </c>
      <c r="T62" s="114">
        <v>67</v>
      </c>
    </row>
    <row r="63" spans="1:20" ht="16.5" customHeight="1">
      <c r="A63" s="112">
        <v>50</v>
      </c>
      <c r="B63" s="130" t="s">
        <v>295</v>
      </c>
      <c r="C63" s="113">
        <f t="shared" si="2"/>
        <v>112</v>
      </c>
      <c r="D63" s="114">
        <v>0</v>
      </c>
      <c r="E63" s="114">
        <v>0</v>
      </c>
      <c r="F63" s="114">
        <v>88</v>
      </c>
      <c r="G63" s="114">
        <v>6</v>
      </c>
      <c r="H63" s="114">
        <v>1</v>
      </c>
      <c r="I63" s="114">
        <v>17</v>
      </c>
      <c r="J63" s="114">
        <v>0</v>
      </c>
      <c r="K63" s="114">
        <v>0</v>
      </c>
      <c r="L63" s="114">
        <v>2</v>
      </c>
      <c r="M63" s="114">
        <v>66</v>
      </c>
      <c r="N63" s="114">
        <v>5</v>
      </c>
      <c r="O63" s="114">
        <v>38</v>
      </c>
      <c r="P63" s="114">
        <v>0</v>
      </c>
      <c r="Q63" s="114">
        <v>48</v>
      </c>
      <c r="R63" s="114">
        <v>12</v>
      </c>
      <c r="S63" s="114">
        <v>13</v>
      </c>
      <c r="T63" s="114">
        <v>0</v>
      </c>
    </row>
    <row r="64" spans="1:20" ht="16.5" customHeight="1">
      <c r="A64" s="112">
        <v>51</v>
      </c>
      <c r="B64" s="129" t="s">
        <v>287</v>
      </c>
      <c r="C64" s="113">
        <f t="shared" si="2"/>
        <v>114</v>
      </c>
      <c r="D64" s="114">
        <v>0</v>
      </c>
      <c r="E64" s="114">
        <v>0</v>
      </c>
      <c r="F64" s="114">
        <v>80</v>
      </c>
      <c r="G64" s="114">
        <v>11</v>
      </c>
      <c r="H64" s="114">
        <v>12</v>
      </c>
      <c r="I64" s="114">
        <v>9</v>
      </c>
      <c r="J64" s="114">
        <v>2</v>
      </c>
      <c r="K64" s="114">
        <v>0</v>
      </c>
      <c r="L64" s="114">
        <v>2</v>
      </c>
      <c r="M64" s="114">
        <v>43</v>
      </c>
      <c r="N64" s="114">
        <v>14</v>
      </c>
      <c r="O64" s="114">
        <v>16</v>
      </c>
      <c r="P64" s="114">
        <v>52</v>
      </c>
      <c r="Q64" s="114">
        <v>40</v>
      </c>
      <c r="R64" s="114">
        <v>7</v>
      </c>
      <c r="S64" s="114">
        <v>20</v>
      </c>
      <c r="T64" s="114">
        <v>0</v>
      </c>
    </row>
    <row r="65" spans="1:20" ht="16.5" customHeight="1">
      <c r="A65" s="112">
        <v>52</v>
      </c>
      <c r="B65" s="130" t="s">
        <v>91</v>
      </c>
      <c r="C65" s="113">
        <f t="shared" si="2"/>
        <v>127</v>
      </c>
      <c r="D65" s="114">
        <v>0</v>
      </c>
      <c r="E65" s="114">
        <v>0</v>
      </c>
      <c r="F65" s="114">
        <v>70</v>
      </c>
      <c r="G65" s="114">
        <v>8</v>
      </c>
      <c r="H65" s="114">
        <v>18</v>
      </c>
      <c r="I65" s="114">
        <v>22</v>
      </c>
      <c r="J65" s="114">
        <v>9</v>
      </c>
      <c r="K65" s="114">
        <v>0</v>
      </c>
      <c r="L65" s="114">
        <v>1</v>
      </c>
      <c r="M65" s="114">
        <v>68</v>
      </c>
      <c r="N65" s="114">
        <v>4</v>
      </c>
      <c r="O65" s="114">
        <v>25</v>
      </c>
      <c r="P65" s="114">
        <v>42</v>
      </c>
      <c r="Q65" s="114">
        <v>42</v>
      </c>
      <c r="R65" s="114">
        <v>6</v>
      </c>
      <c r="S65" s="114">
        <v>15</v>
      </c>
      <c r="T65" s="114">
        <v>17</v>
      </c>
    </row>
    <row r="66" spans="1:20" ht="16.5" customHeight="1">
      <c r="A66" s="112">
        <v>53</v>
      </c>
      <c r="B66" s="129" t="s">
        <v>300</v>
      </c>
      <c r="C66" s="113">
        <f t="shared" si="2"/>
        <v>158</v>
      </c>
      <c r="D66" s="114">
        <v>3</v>
      </c>
      <c r="E66" s="114">
        <v>0</v>
      </c>
      <c r="F66" s="114">
        <v>112</v>
      </c>
      <c r="G66" s="114">
        <v>15</v>
      </c>
      <c r="H66" s="114">
        <v>5</v>
      </c>
      <c r="I66" s="114">
        <v>21</v>
      </c>
      <c r="J66" s="114">
        <v>2</v>
      </c>
      <c r="K66" s="114">
        <v>1</v>
      </c>
      <c r="L66" s="114">
        <v>6</v>
      </c>
      <c r="M66" s="114">
        <v>51</v>
      </c>
      <c r="N66" s="114">
        <v>7</v>
      </c>
      <c r="O66" s="114">
        <v>46</v>
      </c>
      <c r="P66" s="114">
        <v>7</v>
      </c>
      <c r="Q66" s="114">
        <v>60</v>
      </c>
      <c r="R66" s="114">
        <v>7</v>
      </c>
      <c r="S66" s="114">
        <v>32</v>
      </c>
      <c r="T66" s="114">
        <v>59</v>
      </c>
    </row>
    <row r="67" spans="1:20" ht="16.5" customHeight="1">
      <c r="A67" s="112">
        <v>54</v>
      </c>
      <c r="B67" s="129" t="s">
        <v>288</v>
      </c>
      <c r="C67" s="113">
        <f t="shared" si="2"/>
        <v>190</v>
      </c>
      <c r="D67" s="114">
        <v>0</v>
      </c>
      <c r="E67" s="114">
        <v>0</v>
      </c>
      <c r="F67" s="114">
        <v>148</v>
      </c>
      <c r="G67" s="114">
        <v>20</v>
      </c>
      <c r="H67" s="114">
        <v>6</v>
      </c>
      <c r="I67" s="121">
        <v>16</v>
      </c>
      <c r="J67" s="121">
        <v>0</v>
      </c>
      <c r="K67" s="121">
        <v>0</v>
      </c>
      <c r="L67" s="121">
        <v>20</v>
      </c>
      <c r="M67" s="114">
        <v>52</v>
      </c>
      <c r="N67" s="114">
        <v>23</v>
      </c>
      <c r="O67" s="114">
        <v>19</v>
      </c>
      <c r="P67" s="114">
        <v>1</v>
      </c>
      <c r="Q67" s="114">
        <v>65</v>
      </c>
      <c r="R67" s="114">
        <v>0</v>
      </c>
      <c r="S67" s="114">
        <v>13</v>
      </c>
      <c r="T67" s="114">
        <v>1</v>
      </c>
    </row>
    <row r="68" spans="1:20" ht="16.5" customHeight="1">
      <c r="A68" s="112">
        <v>55</v>
      </c>
      <c r="B68" s="130" t="s">
        <v>305</v>
      </c>
      <c r="C68" s="113">
        <f t="shared" si="2"/>
        <v>0</v>
      </c>
      <c r="D68" s="114"/>
      <c r="E68" s="114"/>
      <c r="F68" s="114"/>
      <c r="G68" s="114"/>
      <c r="H68" s="114"/>
      <c r="I68" s="114"/>
      <c r="J68" s="114"/>
      <c r="K68" s="114"/>
      <c r="L68" s="114"/>
      <c r="M68" s="114"/>
      <c r="N68" s="114"/>
      <c r="O68" s="114"/>
      <c r="P68" s="114"/>
      <c r="Q68" s="114"/>
      <c r="R68" s="114"/>
      <c r="S68" s="114"/>
      <c r="T68" s="114"/>
    </row>
    <row r="69" spans="1:20" ht="16.5" customHeight="1">
      <c r="A69" s="112">
        <v>56</v>
      </c>
      <c r="B69" s="130" t="s">
        <v>95</v>
      </c>
      <c r="C69" s="113">
        <f t="shared" si="2"/>
        <v>95</v>
      </c>
      <c r="D69" s="114">
        <v>0</v>
      </c>
      <c r="E69" s="114">
        <v>0</v>
      </c>
      <c r="F69" s="114">
        <v>65</v>
      </c>
      <c r="G69" s="114">
        <v>12</v>
      </c>
      <c r="H69" s="114">
        <v>6</v>
      </c>
      <c r="I69" s="114">
        <v>6</v>
      </c>
      <c r="J69" s="114">
        <v>6</v>
      </c>
      <c r="K69" s="114">
        <v>0</v>
      </c>
      <c r="L69" s="114">
        <v>10</v>
      </c>
      <c r="M69" s="114">
        <v>51</v>
      </c>
      <c r="N69" s="114">
        <v>8</v>
      </c>
      <c r="O69" s="114">
        <v>42</v>
      </c>
      <c r="P69" s="114">
        <v>0</v>
      </c>
      <c r="Q69" s="114">
        <v>47</v>
      </c>
      <c r="R69" s="114">
        <v>0</v>
      </c>
      <c r="S69" s="114">
        <v>11</v>
      </c>
      <c r="T69" s="114">
        <v>8</v>
      </c>
    </row>
    <row r="70" spans="1:20" ht="16.5" customHeight="1">
      <c r="A70" s="112">
        <v>57</v>
      </c>
      <c r="B70" s="130" t="s">
        <v>92</v>
      </c>
      <c r="C70" s="113">
        <f t="shared" si="2"/>
        <v>111</v>
      </c>
      <c r="D70" s="114">
        <v>0</v>
      </c>
      <c r="E70" s="114">
        <v>0</v>
      </c>
      <c r="F70" s="114">
        <v>77</v>
      </c>
      <c r="G70" s="114">
        <v>16</v>
      </c>
      <c r="H70" s="114">
        <v>1</v>
      </c>
      <c r="I70" s="114">
        <v>15</v>
      </c>
      <c r="J70" s="114">
        <v>2</v>
      </c>
      <c r="K70" s="114">
        <v>0</v>
      </c>
      <c r="L70" s="114">
        <v>9</v>
      </c>
      <c r="M70" s="114">
        <v>23</v>
      </c>
      <c r="N70" s="114">
        <v>8</v>
      </c>
      <c r="O70" s="114">
        <v>85</v>
      </c>
      <c r="P70" s="114">
        <v>17</v>
      </c>
      <c r="Q70" s="114">
        <v>48</v>
      </c>
      <c r="R70" s="114">
        <v>9</v>
      </c>
      <c r="S70" s="114">
        <v>16</v>
      </c>
      <c r="T70" s="114">
        <v>0</v>
      </c>
    </row>
    <row r="71" spans="1:20" ht="16.5" customHeight="1">
      <c r="A71" s="112">
        <v>58</v>
      </c>
      <c r="B71" s="130" t="s">
        <v>93</v>
      </c>
      <c r="C71" s="113">
        <f t="shared" si="2"/>
        <v>132</v>
      </c>
      <c r="D71" s="114">
        <v>2</v>
      </c>
      <c r="E71" s="114">
        <v>0</v>
      </c>
      <c r="F71" s="114">
        <v>101</v>
      </c>
      <c r="G71" s="114">
        <v>11</v>
      </c>
      <c r="H71" s="114">
        <v>1</v>
      </c>
      <c r="I71" s="114">
        <v>12</v>
      </c>
      <c r="J71" s="114">
        <v>5</v>
      </c>
      <c r="K71" s="114">
        <v>0</v>
      </c>
      <c r="L71" s="114">
        <v>0</v>
      </c>
      <c r="M71" s="114">
        <v>59</v>
      </c>
      <c r="N71" s="114">
        <v>5</v>
      </c>
      <c r="O71" s="114">
        <v>36</v>
      </c>
      <c r="P71" s="114">
        <v>2</v>
      </c>
      <c r="Q71" s="114">
        <v>66</v>
      </c>
      <c r="R71" s="114">
        <v>0</v>
      </c>
      <c r="S71" s="114">
        <v>7</v>
      </c>
      <c r="T71" s="114">
        <v>0</v>
      </c>
    </row>
    <row r="72" spans="1:20" ht="16.5" customHeight="1">
      <c r="A72" s="112">
        <v>59</v>
      </c>
      <c r="B72" s="130" t="s">
        <v>94</v>
      </c>
      <c r="C72" s="113">
        <f t="shared" si="2"/>
        <v>290</v>
      </c>
      <c r="D72" s="114">
        <v>2</v>
      </c>
      <c r="E72" s="114">
        <v>0</v>
      </c>
      <c r="F72" s="114">
        <v>201</v>
      </c>
      <c r="G72" s="114">
        <v>28</v>
      </c>
      <c r="H72" s="114">
        <v>21</v>
      </c>
      <c r="I72" s="114">
        <v>38</v>
      </c>
      <c r="J72" s="114">
        <v>0</v>
      </c>
      <c r="K72" s="114">
        <v>0</v>
      </c>
      <c r="L72" s="114">
        <v>6</v>
      </c>
      <c r="M72" s="114">
        <v>109</v>
      </c>
      <c r="N72" s="114">
        <v>25</v>
      </c>
      <c r="O72" s="114">
        <v>178</v>
      </c>
      <c r="P72" s="114">
        <v>61</v>
      </c>
      <c r="Q72" s="114">
        <v>107</v>
      </c>
      <c r="R72" s="114">
        <v>14</v>
      </c>
      <c r="S72" s="114">
        <v>60</v>
      </c>
      <c r="T72" s="114">
        <v>32</v>
      </c>
    </row>
    <row r="73" spans="1:20" ht="16.5" customHeight="1">
      <c r="A73" s="112">
        <v>60</v>
      </c>
      <c r="B73" s="129" t="s">
        <v>289</v>
      </c>
      <c r="C73" s="113">
        <f t="shared" si="2"/>
        <v>117</v>
      </c>
      <c r="D73" s="114">
        <v>0</v>
      </c>
      <c r="E73" s="114">
        <v>0</v>
      </c>
      <c r="F73" s="114">
        <v>91</v>
      </c>
      <c r="G73" s="114">
        <v>19</v>
      </c>
      <c r="H73" s="114">
        <v>2</v>
      </c>
      <c r="I73" s="114">
        <v>2</v>
      </c>
      <c r="J73" s="114">
        <v>3</v>
      </c>
      <c r="K73" s="114">
        <v>0</v>
      </c>
      <c r="L73" s="114">
        <v>0</v>
      </c>
      <c r="M73" s="114">
        <v>20</v>
      </c>
      <c r="N73" s="114">
        <v>9</v>
      </c>
      <c r="O73" s="114">
        <v>13</v>
      </c>
      <c r="P73" s="114">
        <v>0</v>
      </c>
      <c r="Q73" s="114">
        <v>50</v>
      </c>
      <c r="R73" s="114">
        <v>0</v>
      </c>
      <c r="S73" s="114">
        <v>30</v>
      </c>
      <c r="T73" s="114">
        <v>0</v>
      </c>
    </row>
    <row r="74" spans="1:20" ht="16.5" customHeight="1">
      <c r="A74" s="112">
        <v>61</v>
      </c>
      <c r="B74" s="129" t="s">
        <v>290</v>
      </c>
      <c r="C74" s="113">
        <f t="shared" si="2"/>
        <v>114</v>
      </c>
      <c r="D74" s="114">
        <v>0</v>
      </c>
      <c r="E74" s="114">
        <v>0</v>
      </c>
      <c r="F74" s="114">
        <v>92</v>
      </c>
      <c r="G74" s="114">
        <v>8</v>
      </c>
      <c r="H74" s="114">
        <v>1</v>
      </c>
      <c r="I74" s="114">
        <v>11</v>
      </c>
      <c r="J74" s="114">
        <v>2</v>
      </c>
      <c r="K74" s="114">
        <v>0</v>
      </c>
      <c r="L74" s="114">
        <v>0</v>
      </c>
      <c r="M74" s="114">
        <v>17</v>
      </c>
      <c r="N74" s="114">
        <v>16</v>
      </c>
      <c r="O74" s="114">
        <v>9</v>
      </c>
      <c r="P74" s="114">
        <v>0</v>
      </c>
      <c r="Q74" s="114">
        <v>54</v>
      </c>
      <c r="R74" s="114">
        <v>3</v>
      </c>
      <c r="S74" s="114">
        <v>21</v>
      </c>
      <c r="T74" s="114">
        <v>0</v>
      </c>
    </row>
    <row r="75" spans="1:20" ht="16.5" customHeight="1">
      <c r="A75" s="112">
        <v>62</v>
      </c>
      <c r="B75" s="130" t="s">
        <v>96</v>
      </c>
      <c r="C75" s="113">
        <f t="shared" si="2"/>
        <v>116</v>
      </c>
      <c r="D75" s="114">
        <v>3</v>
      </c>
      <c r="E75" s="114">
        <v>0</v>
      </c>
      <c r="F75" s="114">
        <v>85</v>
      </c>
      <c r="G75" s="114">
        <v>4</v>
      </c>
      <c r="H75" s="114">
        <v>3</v>
      </c>
      <c r="I75" s="114">
        <v>21</v>
      </c>
      <c r="J75" s="114">
        <v>0</v>
      </c>
      <c r="K75" s="114">
        <v>1</v>
      </c>
      <c r="L75" s="114">
        <v>2</v>
      </c>
      <c r="M75" s="114">
        <v>26</v>
      </c>
      <c r="N75" s="114">
        <v>12</v>
      </c>
      <c r="O75" s="114">
        <v>0</v>
      </c>
      <c r="P75" s="114">
        <v>0</v>
      </c>
      <c r="Q75" s="114">
        <v>41</v>
      </c>
      <c r="R75" s="114">
        <v>10</v>
      </c>
      <c r="S75" s="114">
        <v>29</v>
      </c>
      <c r="T75" s="114">
        <v>36</v>
      </c>
    </row>
    <row r="76" spans="1:20" ht="16.5" customHeight="1">
      <c r="A76" s="112">
        <v>63</v>
      </c>
      <c r="B76" s="130" t="s">
        <v>97</v>
      </c>
      <c r="C76" s="113">
        <f t="shared" si="2"/>
        <v>116</v>
      </c>
      <c r="D76" s="114">
        <v>0</v>
      </c>
      <c r="E76" s="114">
        <v>0</v>
      </c>
      <c r="F76" s="114">
        <v>78</v>
      </c>
      <c r="G76" s="114">
        <v>13</v>
      </c>
      <c r="H76" s="114">
        <v>8</v>
      </c>
      <c r="I76" s="114">
        <v>10</v>
      </c>
      <c r="J76" s="114">
        <v>7</v>
      </c>
      <c r="K76" s="114">
        <v>0</v>
      </c>
      <c r="L76" s="114">
        <v>13</v>
      </c>
      <c r="M76" s="114">
        <v>46</v>
      </c>
      <c r="N76" s="114">
        <v>7</v>
      </c>
      <c r="O76" s="114">
        <v>36</v>
      </c>
      <c r="P76" s="114">
        <v>3</v>
      </c>
      <c r="Q76" s="114">
        <v>49</v>
      </c>
      <c r="R76" s="114">
        <v>0</v>
      </c>
      <c r="S76" s="114">
        <v>13</v>
      </c>
      <c r="T76" s="114">
        <v>15</v>
      </c>
    </row>
    <row r="77" spans="1:17" ht="15.75">
      <c r="A77" s="4"/>
      <c r="B77" s="4"/>
      <c r="C77" s="4"/>
      <c r="D77" s="4"/>
      <c r="E77" s="4"/>
      <c r="F77" s="4"/>
      <c r="G77" s="4"/>
      <c r="H77" s="4"/>
      <c r="I77" s="4"/>
      <c r="J77" s="4"/>
      <c r="K77" s="4"/>
      <c r="L77" s="4"/>
      <c r="M77" s="4"/>
      <c r="N77" s="4"/>
      <c r="O77" s="4"/>
      <c r="P77" s="4"/>
      <c r="Q77" s="4"/>
    </row>
    <row r="78" spans="1:20" ht="15.75">
      <c r="A78" s="1"/>
      <c r="B78" s="575" t="s">
        <v>120</v>
      </c>
      <c r="C78" s="575"/>
      <c r="D78" s="575"/>
      <c r="E78" s="575"/>
      <c r="F78" s="79"/>
      <c r="G78" s="79"/>
      <c r="H78" s="79"/>
      <c r="I78" s="79"/>
      <c r="J78" s="79"/>
      <c r="K78" s="79"/>
      <c r="L78" s="61"/>
      <c r="M78" s="61"/>
      <c r="N78" s="79" t="s">
        <v>206</v>
      </c>
      <c r="O78" s="61"/>
      <c r="P78" s="61"/>
      <c r="Q78" s="61"/>
      <c r="R78" s="61"/>
      <c r="S78" s="61"/>
      <c r="T78" s="61"/>
    </row>
    <row r="79" spans="1:20" ht="15.75">
      <c r="A79" s="1"/>
      <c r="B79" s="576" t="s">
        <v>175</v>
      </c>
      <c r="C79" s="576"/>
      <c r="D79" s="576"/>
      <c r="E79" s="576"/>
      <c r="F79" s="5"/>
      <c r="G79" s="5"/>
      <c r="H79" s="5"/>
      <c r="I79" s="5"/>
      <c r="J79" s="5"/>
      <c r="K79" s="5"/>
      <c r="L79" s="61"/>
      <c r="M79" s="61"/>
      <c r="N79" s="577" t="s">
        <v>176</v>
      </c>
      <c r="O79" s="577"/>
      <c r="P79" s="577"/>
      <c r="Q79" s="577"/>
      <c r="R79" s="577"/>
      <c r="S79" s="577"/>
      <c r="T79" s="577"/>
    </row>
    <row r="80" spans="1:20" ht="16.5">
      <c r="A80" s="4"/>
      <c r="B80" s="570" t="s">
        <v>121</v>
      </c>
      <c r="C80" s="570"/>
      <c r="D80" s="570"/>
      <c r="E80" s="570"/>
      <c r="F80" s="4"/>
      <c r="G80" s="4"/>
      <c r="H80" s="4"/>
      <c r="I80" s="4"/>
      <c r="J80" s="4"/>
      <c r="K80" s="4"/>
      <c r="L80" s="4"/>
      <c r="M80" s="4"/>
      <c r="N80" s="571" t="s">
        <v>122</v>
      </c>
      <c r="O80" s="571"/>
      <c r="P80" s="571"/>
      <c r="Q80" s="571"/>
      <c r="R80" s="571"/>
      <c r="S80" s="571"/>
      <c r="T80" s="571"/>
    </row>
    <row r="81" spans="1:17" ht="15.75">
      <c r="A81" s="4"/>
      <c r="B81" s="4"/>
      <c r="C81" s="4"/>
      <c r="D81" s="4"/>
      <c r="E81" s="4"/>
      <c r="F81" s="4"/>
      <c r="G81" s="4"/>
      <c r="H81" s="4"/>
      <c r="I81" s="4"/>
      <c r="J81" s="4"/>
      <c r="K81" s="4"/>
      <c r="L81" s="4"/>
      <c r="M81" s="4"/>
      <c r="N81" s="4"/>
      <c r="O81" s="4"/>
      <c r="P81" s="4"/>
      <c r="Q81" s="4"/>
    </row>
    <row r="87" spans="1:20" ht="15.75">
      <c r="A87" s="80" t="s">
        <v>123</v>
      </c>
      <c r="B87" s="81"/>
      <c r="C87" s="81"/>
      <c r="D87" s="81"/>
      <c r="E87" s="81"/>
      <c r="F87" s="81"/>
      <c r="G87" s="81"/>
      <c r="H87" s="81"/>
      <c r="I87" s="81"/>
      <c r="J87" s="81"/>
      <c r="K87" s="81"/>
      <c r="L87" s="81"/>
      <c r="M87" s="81"/>
      <c r="N87" s="81"/>
      <c r="O87" s="81"/>
      <c r="P87" s="81"/>
      <c r="Q87" s="81"/>
      <c r="R87" s="81"/>
      <c r="S87" s="81"/>
      <c r="T87" s="81"/>
    </row>
    <row r="88" spans="1:20" ht="15.75">
      <c r="A88" s="82"/>
      <c r="B88" s="8" t="s">
        <v>207</v>
      </c>
      <c r="C88" s="8"/>
      <c r="D88" s="8"/>
      <c r="E88" s="8"/>
      <c r="F88" s="8"/>
      <c r="G88" s="8"/>
      <c r="H88" s="8"/>
      <c r="I88" s="82"/>
      <c r="J88" s="82"/>
      <c r="K88" s="82"/>
      <c r="L88" s="82"/>
      <c r="M88" s="82"/>
      <c r="N88" s="82"/>
      <c r="O88" s="82"/>
      <c r="P88" s="82"/>
      <c r="Q88" s="82"/>
      <c r="R88" s="82"/>
      <c r="S88" s="82"/>
      <c r="T88" s="82"/>
    </row>
    <row r="89" spans="1:20" ht="15.75">
      <c r="A89" s="83"/>
      <c r="B89" s="8" t="s">
        <v>208</v>
      </c>
      <c r="C89" s="57"/>
      <c r="D89" s="57"/>
      <c r="E89" s="57"/>
      <c r="F89" s="57"/>
      <c r="G89" s="57"/>
      <c r="H89" s="57"/>
      <c r="I89" s="83"/>
      <c r="J89" s="83"/>
      <c r="K89" s="83"/>
      <c r="L89" s="83"/>
      <c r="M89" s="83"/>
      <c r="N89" s="83"/>
      <c r="O89" s="83"/>
      <c r="P89" s="83"/>
      <c r="Q89" s="83"/>
      <c r="R89" s="83"/>
      <c r="S89" s="83"/>
      <c r="T89" s="83"/>
    </row>
  </sheetData>
  <sheetProtection/>
  <mergeCells count="39">
    <mergeCell ref="K7:T8"/>
    <mergeCell ref="D8:J8"/>
    <mergeCell ref="P6:T6"/>
    <mergeCell ref="P3:T3"/>
    <mergeCell ref="A4:C4"/>
    <mergeCell ref="E4:N4"/>
    <mergeCell ref="P4:T4"/>
    <mergeCell ref="A5:C5"/>
    <mergeCell ref="P5:T5"/>
    <mergeCell ref="K9:M10"/>
    <mergeCell ref="S9:S11"/>
    <mergeCell ref="A2:C2"/>
    <mergeCell ref="E2:N2"/>
    <mergeCell ref="P2:T2"/>
    <mergeCell ref="A3:D3"/>
    <mergeCell ref="E3:N3"/>
    <mergeCell ref="A7:B11"/>
    <mergeCell ref="C7:C11"/>
    <mergeCell ref="D7:J7"/>
    <mergeCell ref="T9:T11"/>
    <mergeCell ref="D10:D11"/>
    <mergeCell ref="E10:E11"/>
    <mergeCell ref="F10:F11"/>
    <mergeCell ref="G10:G11"/>
    <mergeCell ref="H10:H11"/>
    <mergeCell ref="D9:E9"/>
    <mergeCell ref="F9:G9"/>
    <mergeCell ref="H9:I9"/>
    <mergeCell ref="J9:J11"/>
    <mergeCell ref="B80:E80"/>
    <mergeCell ref="N80:T80"/>
    <mergeCell ref="I10:I11"/>
    <mergeCell ref="A13:B13"/>
    <mergeCell ref="B78:E78"/>
    <mergeCell ref="B79:E79"/>
    <mergeCell ref="N79:T79"/>
    <mergeCell ref="N9:P10"/>
    <mergeCell ref="Q9:Q11"/>
    <mergeCell ref="R9:R11"/>
  </mergeCells>
  <printOptions/>
  <pageMargins left="0.7086614173228347" right="0.7086614173228347" top="0.17" bottom="0.19"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70C0"/>
  </sheetPr>
  <dimension ref="A2:U91"/>
  <sheetViews>
    <sheetView zoomScalePageLayoutView="0" workbookViewId="0" topLeftCell="A10">
      <pane ySplit="3" topLeftCell="A64" activePane="bottomLeft" state="frozen"/>
      <selection pane="topLeft" activeCell="A10" sqref="A10"/>
      <selection pane="bottomLeft" activeCell="W22" sqref="W22"/>
    </sheetView>
  </sheetViews>
  <sheetFormatPr defaultColWidth="8.00390625" defaultRowHeight="15.75"/>
  <cols>
    <col min="1" max="1" width="4.625" style="56" customWidth="1"/>
    <col min="2" max="2" width="14.625" style="56" customWidth="1"/>
    <col min="3" max="3" width="10.625" style="56" customWidth="1"/>
    <col min="4" max="4" width="6.875" style="56" customWidth="1"/>
    <col min="5" max="8" width="5.00390625" style="56" customWidth="1"/>
    <col min="9" max="9" width="5.625" style="56" customWidth="1"/>
    <col min="10" max="10" width="5.00390625" style="56" customWidth="1"/>
    <col min="11" max="11" width="5.75390625" style="56" customWidth="1"/>
    <col min="12" max="12" width="5.375" style="56" customWidth="1"/>
    <col min="13" max="13" width="5.00390625" style="56" customWidth="1"/>
    <col min="14" max="14" width="5.375" style="56" customWidth="1"/>
    <col min="15" max="15" width="5.00390625" style="56" customWidth="1"/>
    <col min="16" max="16" width="5.75390625" style="56" customWidth="1"/>
    <col min="17" max="20" width="5.00390625" style="56" customWidth="1"/>
    <col min="21" max="16384" width="8.00390625" style="56" customWidth="1"/>
  </cols>
  <sheetData>
    <row r="2" spans="1:21" ht="16.5" customHeight="1">
      <c r="A2" s="620" t="s">
        <v>147</v>
      </c>
      <c r="B2" s="620"/>
      <c r="C2" s="620"/>
      <c r="D2" s="619" t="s">
        <v>148</v>
      </c>
      <c r="E2" s="619"/>
      <c r="F2" s="619"/>
      <c r="G2" s="619"/>
      <c r="H2" s="619"/>
      <c r="I2" s="619"/>
      <c r="J2" s="619"/>
      <c r="K2" s="619"/>
      <c r="L2" s="619"/>
      <c r="M2" s="619"/>
      <c r="N2" s="619"/>
      <c r="O2" s="66"/>
      <c r="P2" s="66" t="s">
        <v>124</v>
      </c>
      <c r="Q2" s="66"/>
      <c r="R2" s="66"/>
      <c r="S2" s="66"/>
      <c r="T2" s="66"/>
      <c r="U2" s="66"/>
    </row>
    <row r="3" spans="1:21" ht="16.5" customHeight="1">
      <c r="A3" s="620" t="s">
        <v>149</v>
      </c>
      <c r="B3" s="620"/>
      <c r="C3" s="620"/>
      <c r="D3" s="619"/>
      <c r="E3" s="619"/>
      <c r="F3" s="619"/>
      <c r="G3" s="619"/>
      <c r="H3" s="619"/>
      <c r="I3" s="619"/>
      <c r="J3" s="619"/>
      <c r="K3" s="619"/>
      <c r="L3" s="619"/>
      <c r="M3" s="619"/>
      <c r="N3" s="619"/>
      <c r="O3" s="43"/>
      <c r="P3" s="43" t="s">
        <v>3</v>
      </c>
      <c r="Q3" s="43"/>
      <c r="R3" s="43"/>
      <c r="S3" s="43"/>
      <c r="T3" s="43"/>
      <c r="U3" s="43"/>
    </row>
    <row r="4" spans="1:21" ht="16.5" customHeight="1">
      <c r="A4" s="620" t="s">
        <v>57</v>
      </c>
      <c r="B4" s="620"/>
      <c r="C4" s="620"/>
      <c r="D4" s="570" t="s">
        <v>150</v>
      </c>
      <c r="E4" s="570"/>
      <c r="F4" s="570"/>
      <c r="G4" s="570"/>
      <c r="H4" s="570"/>
      <c r="I4" s="570"/>
      <c r="J4" s="570"/>
      <c r="K4" s="570"/>
      <c r="L4" s="570"/>
      <c r="M4" s="570"/>
      <c r="N4" s="570"/>
      <c r="O4" s="43"/>
      <c r="P4" s="43" t="s">
        <v>125</v>
      </c>
      <c r="Q4" s="43"/>
      <c r="R4" s="43"/>
      <c r="S4" s="43"/>
      <c r="T4" s="43"/>
      <c r="U4" s="43"/>
    </row>
    <row r="5" spans="1:21" ht="16.5" customHeight="1">
      <c r="A5" s="621" t="s">
        <v>98</v>
      </c>
      <c r="B5" s="621"/>
      <c r="C5" s="621"/>
      <c r="M5" s="67"/>
      <c r="N5" s="67"/>
      <c r="O5" s="43"/>
      <c r="P5" s="43" t="s">
        <v>151</v>
      </c>
      <c r="Q5" s="43"/>
      <c r="R5" s="43"/>
      <c r="S5" s="43"/>
      <c r="T5" s="43"/>
      <c r="U5" s="43"/>
    </row>
    <row r="6" spans="12:21" ht="16.5" customHeight="1">
      <c r="L6" s="68"/>
      <c r="M6" s="68"/>
      <c r="N6" s="68"/>
      <c r="O6" s="46"/>
      <c r="P6" s="45" t="s">
        <v>152</v>
      </c>
      <c r="Q6" s="46"/>
      <c r="R6" s="46"/>
      <c r="S6" s="46"/>
      <c r="T6" s="46"/>
      <c r="U6" s="69"/>
    </row>
    <row r="7" spans="1:21" s="71" customFormat="1" ht="15.75" customHeight="1">
      <c r="A7" s="587" t="s">
        <v>32</v>
      </c>
      <c r="B7" s="622"/>
      <c r="C7" s="610" t="s">
        <v>153</v>
      </c>
      <c r="D7" s="613" t="s">
        <v>154</v>
      </c>
      <c r="E7" s="614"/>
      <c r="F7" s="614"/>
      <c r="G7" s="614"/>
      <c r="H7" s="614"/>
      <c r="I7" s="614"/>
      <c r="J7" s="614"/>
      <c r="K7" s="614"/>
      <c r="L7" s="614"/>
      <c r="M7" s="614"/>
      <c r="N7" s="614"/>
      <c r="O7" s="614"/>
      <c r="P7" s="614"/>
      <c r="Q7" s="614"/>
      <c r="R7" s="614"/>
      <c r="S7" s="615"/>
      <c r="T7" s="610" t="s">
        <v>155</v>
      </c>
      <c r="U7" s="70"/>
    </row>
    <row r="8" spans="1:20" s="72" customFormat="1" ht="12.75" customHeight="1">
      <c r="A8" s="589"/>
      <c r="B8" s="623"/>
      <c r="C8" s="611"/>
      <c r="D8" s="610" t="s">
        <v>130</v>
      </c>
      <c r="E8" s="613" t="s">
        <v>7</v>
      </c>
      <c r="F8" s="614"/>
      <c r="G8" s="614"/>
      <c r="H8" s="614"/>
      <c r="I8" s="614"/>
      <c r="J8" s="614"/>
      <c r="K8" s="614"/>
      <c r="L8" s="614"/>
      <c r="M8" s="614"/>
      <c r="N8" s="614"/>
      <c r="O8" s="614"/>
      <c r="P8" s="614"/>
      <c r="Q8" s="614"/>
      <c r="R8" s="614"/>
      <c r="S8" s="615"/>
      <c r="T8" s="611"/>
    </row>
    <row r="9" spans="1:20" s="72" customFormat="1" ht="43.5" customHeight="1">
      <c r="A9" s="589"/>
      <c r="B9" s="623"/>
      <c r="C9" s="611"/>
      <c r="D9" s="611"/>
      <c r="E9" s="616" t="s">
        <v>156</v>
      </c>
      <c r="F9" s="617"/>
      <c r="G9" s="618"/>
      <c r="H9" s="616" t="s">
        <v>157</v>
      </c>
      <c r="I9" s="617"/>
      <c r="J9" s="618"/>
      <c r="K9" s="616" t="s">
        <v>158</v>
      </c>
      <c r="L9" s="618"/>
      <c r="M9" s="616" t="s">
        <v>159</v>
      </c>
      <c r="N9" s="617"/>
      <c r="O9" s="618"/>
      <c r="P9" s="610" t="s">
        <v>160</v>
      </c>
      <c r="Q9" s="610" t="s">
        <v>161</v>
      </c>
      <c r="R9" s="610" t="s">
        <v>162</v>
      </c>
      <c r="S9" s="610" t="s">
        <v>163</v>
      </c>
      <c r="T9" s="611"/>
    </row>
    <row r="10" spans="1:20" s="72" customFormat="1" ht="44.25" customHeight="1">
      <c r="A10" s="591"/>
      <c r="B10" s="624"/>
      <c r="C10" s="612"/>
      <c r="D10" s="612"/>
      <c r="E10" s="41" t="s">
        <v>164</v>
      </c>
      <c r="F10" s="17" t="s">
        <v>165</v>
      </c>
      <c r="G10" s="17" t="s">
        <v>166</v>
      </c>
      <c r="H10" s="17" t="s">
        <v>167</v>
      </c>
      <c r="I10" s="17" t="s">
        <v>168</v>
      </c>
      <c r="J10" s="17" t="s">
        <v>169</v>
      </c>
      <c r="K10" s="17" t="s">
        <v>165</v>
      </c>
      <c r="L10" s="17" t="s">
        <v>170</v>
      </c>
      <c r="M10" s="17" t="s">
        <v>171</v>
      </c>
      <c r="N10" s="17" t="s">
        <v>172</v>
      </c>
      <c r="O10" s="17" t="s">
        <v>173</v>
      </c>
      <c r="P10" s="612"/>
      <c r="Q10" s="612"/>
      <c r="R10" s="612"/>
      <c r="S10" s="612"/>
      <c r="T10" s="612"/>
    </row>
    <row r="11" spans="1:20" ht="16.5" customHeight="1">
      <c r="A11" s="116" t="s">
        <v>58</v>
      </c>
      <c r="B11" s="115" t="s">
        <v>6</v>
      </c>
      <c r="C11" s="9">
        <v>1</v>
      </c>
      <c r="D11" s="9">
        <v>2</v>
      </c>
      <c r="E11" s="9">
        <v>3</v>
      </c>
      <c r="F11" s="9">
        <v>4</v>
      </c>
      <c r="G11" s="9">
        <v>5</v>
      </c>
      <c r="H11" s="9">
        <v>6</v>
      </c>
      <c r="I11" s="9">
        <v>7</v>
      </c>
      <c r="J11" s="9">
        <v>8</v>
      </c>
      <c r="K11" s="9">
        <v>9</v>
      </c>
      <c r="L11" s="9">
        <v>10</v>
      </c>
      <c r="M11" s="9">
        <v>11</v>
      </c>
      <c r="N11" s="9">
        <v>12</v>
      </c>
      <c r="O11" s="9">
        <v>13</v>
      </c>
      <c r="P11" s="9">
        <v>14</v>
      </c>
      <c r="Q11" s="9">
        <v>15</v>
      </c>
      <c r="R11" s="9">
        <v>16</v>
      </c>
      <c r="S11" s="9">
        <v>17</v>
      </c>
      <c r="T11" s="9">
        <v>18</v>
      </c>
    </row>
    <row r="12" spans="1:20" ht="25.5" customHeight="1">
      <c r="A12" s="608" t="s">
        <v>17</v>
      </c>
      <c r="B12" s="609"/>
      <c r="C12" s="118">
        <f>SUM(C13:C75)</f>
        <v>9536</v>
      </c>
      <c r="D12" s="118">
        <f aca="true" t="shared" si="0" ref="D12:T12">SUM(D13:D75)</f>
        <v>9128</v>
      </c>
      <c r="E12" s="118">
        <f t="shared" si="0"/>
        <v>5</v>
      </c>
      <c r="F12" s="118">
        <f t="shared" si="0"/>
        <v>438</v>
      </c>
      <c r="G12" s="118">
        <f t="shared" si="0"/>
        <v>2950</v>
      </c>
      <c r="H12" s="118">
        <f t="shared" si="0"/>
        <v>0</v>
      </c>
      <c r="I12" s="118">
        <f t="shared" si="0"/>
        <v>9</v>
      </c>
      <c r="J12" s="118">
        <f t="shared" si="0"/>
        <v>428</v>
      </c>
      <c r="K12" s="118">
        <f t="shared" si="0"/>
        <v>300</v>
      </c>
      <c r="L12" s="118">
        <f t="shared" si="0"/>
        <v>1257</v>
      </c>
      <c r="M12" s="118">
        <f t="shared" si="0"/>
        <v>1</v>
      </c>
      <c r="N12" s="118">
        <f t="shared" si="0"/>
        <v>30</v>
      </c>
      <c r="O12" s="118">
        <f t="shared" si="0"/>
        <v>1176</v>
      </c>
      <c r="P12" s="118">
        <f t="shared" si="0"/>
        <v>434</v>
      </c>
      <c r="Q12" s="118">
        <f t="shared" si="0"/>
        <v>1030</v>
      </c>
      <c r="R12" s="118">
        <f t="shared" si="0"/>
        <v>13</v>
      </c>
      <c r="S12" s="118">
        <f t="shared" si="0"/>
        <v>672</v>
      </c>
      <c r="T12" s="118">
        <f t="shared" si="0"/>
        <v>379</v>
      </c>
    </row>
    <row r="13" spans="1:20" ht="18" customHeight="1">
      <c r="A13" s="117" t="s">
        <v>24</v>
      </c>
      <c r="B13" s="132" t="s">
        <v>275</v>
      </c>
      <c r="C13" s="118">
        <f aca="true" t="shared" si="1" ref="C13:C44">D13+T13</f>
        <v>168</v>
      </c>
      <c r="D13" s="118">
        <f aca="true" t="shared" si="2" ref="D13:D44">E13+F13+G13+H13+I13+J13+K13+L13+M13+N13+O13+P13+Q13+R13+S13</f>
        <v>162</v>
      </c>
      <c r="E13" s="114">
        <v>0</v>
      </c>
      <c r="F13" s="114">
        <v>10</v>
      </c>
      <c r="G13" s="114">
        <v>50</v>
      </c>
      <c r="H13" s="114">
        <v>0</v>
      </c>
      <c r="I13" s="114">
        <v>1</v>
      </c>
      <c r="J13" s="114">
        <v>5</v>
      </c>
      <c r="K13" s="114">
        <v>5</v>
      </c>
      <c r="L13" s="114">
        <v>27</v>
      </c>
      <c r="M13" s="114">
        <v>0</v>
      </c>
      <c r="N13" s="114">
        <v>0</v>
      </c>
      <c r="O13" s="114">
        <v>26</v>
      </c>
      <c r="P13" s="114">
        <v>14</v>
      </c>
      <c r="Q13" s="114">
        <v>18</v>
      </c>
      <c r="R13" s="114">
        <v>0</v>
      </c>
      <c r="S13" s="114">
        <v>6</v>
      </c>
      <c r="T13" s="114">
        <v>6</v>
      </c>
    </row>
    <row r="14" spans="1:20" ht="18" customHeight="1">
      <c r="A14" s="117" t="s">
        <v>25</v>
      </c>
      <c r="B14" s="133" t="s">
        <v>276</v>
      </c>
      <c r="C14" s="118">
        <f t="shared" si="1"/>
        <v>105</v>
      </c>
      <c r="D14" s="118">
        <f t="shared" si="2"/>
        <v>96</v>
      </c>
      <c r="E14" s="114">
        <v>0</v>
      </c>
      <c r="F14" s="114">
        <v>4</v>
      </c>
      <c r="G14" s="114">
        <v>32</v>
      </c>
      <c r="H14" s="114">
        <v>0</v>
      </c>
      <c r="I14" s="114">
        <v>0</v>
      </c>
      <c r="J14" s="114">
        <v>3</v>
      </c>
      <c r="K14" s="114">
        <v>2</v>
      </c>
      <c r="L14" s="114">
        <v>28</v>
      </c>
      <c r="M14" s="114">
        <v>0</v>
      </c>
      <c r="N14" s="114">
        <v>0</v>
      </c>
      <c r="O14" s="114">
        <v>6</v>
      </c>
      <c r="P14" s="114">
        <v>10</v>
      </c>
      <c r="Q14" s="114">
        <v>11</v>
      </c>
      <c r="R14" s="114">
        <v>0</v>
      </c>
      <c r="S14" s="114">
        <v>0</v>
      </c>
      <c r="T14" s="114">
        <v>9</v>
      </c>
    </row>
    <row r="15" spans="1:20" ht="18" customHeight="1">
      <c r="A15" s="117" t="s">
        <v>26</v>
      </c>
      <c r="B15" s="132" t="s">
        <v>306</v>
      </c>
      <c r="C15" s="118">
        <f t="shared" si="1"/>
        <v>139</v>
      </c>
      <c r="D15" s="118">
        <f t="shared" si="2"/>
        <v>136</v>
      </c>
      <c r="E15" s="114">
        <v>0</v>
      </c>
      <c r="F15" s="114">
        <v>7</v>
      </c>
      <c r="G15" s="114">
        <v>55</v>
      </c>
      <c r="H15" s="114">
        <v>0</v>
      </c>
      <c r="I15" s="114">
        <v>1</v>
      </c>
      <c r="J15" s="114">
        <v>6</v>
      </c>
      <c r="K15" s="114">
        <v>0</v>
      </c>
      <c r="L15" s="114">
        <v>16</v>
      </c>
      <c r="M15" s="114">
        <v>0</v>
      </c>
      <c r="N15" s="114">
        <v>0</v>
      </c>
      <c r="O15" s="114">
        <v>18</v>
      </c>
      <c r="P15" s="114">
        <v>5</v>
      </c>
      <c r="Q15" s="114">
        <v>13</v>
      </c>
      <c r="R15" s="114">
        <v>0</v>
      </c>
      <c r="S15" s="114">
        <v>15</v>
      </c>
      <c r="T15" s="114">
        <v>3</v>
      </c>
    </row>
    <row r="16" spans="1:20" ht="18" customHeight="1">
      <c r="A16" s="117" t="s">
        <v>33</v>
      </c>
      <c r="B16" s="136" t="s">
        <v>307</v>
      </c>
      <c r="C16" s="118">
        <f t="shared" si="1"/>
        <v>92</v>
      </c>
      <c r="D16" s="118">
        <f t="shared" si="2"/>
        <v>90</v>
      </c>
      <c r="E16" s="114">
        <v>0</v>
      </c>
      <c r="F16" s="114">
        <v>4</v>
      </c>
      <c r="G16" s="114">
        <v>27</v>
      </c>
      <c r="H16" s="114">
        <v>0</v>
      </c>
      <c r="I16" s="114">
        <v>0</v>
      </c>
      <c r="J16" s="114">
        <v>4</v>
      </c>
      <c r="K16" s="114">
        <v>0</v>
      </c>
      <c r="L16" s="114">
        <v>11</v>
      </c>
      <c r="M16" s="114">
        <v>0</v>
      </c>
      <c r="N16" s="114">
        <v>0</v>
      </c>
      <c r="O16" s="114">
        <v>12</v>
      </c>
      <c r="P16" s="114">
        <v>16</v>
      </c>
      <c r="Q16" s="114">
        <v>11</v>
      </c>
      <c r="R16" s="114">
        <v>0</v>
      </c>
      <c r="S16" s="114">
        <v>5</v>
      </c>
      <c r="T16" s="114">
        <v>2</v>
      </c>
    </row>
    <row r="17" spans="1:20" ht="18" customHeight="1">
      <c r="A17" s="117" t="s">
        <v>34</v>
      </c>
      <c r="B17" s="132" t="s">
        <v>308</v>
      </c>
      <c r="C17" s="118">
        <f t="shared" si="1"/>
        <v>105</v>
      </c>
      <c r="D17" s="118">
        <f t="shared" si="2"/>
        <v>104</v>
      </c>
      <c r="E17" s="114">
        <v>0</v>
      </c>
      <c r="F17" s="114">
        <v>7</v>
      </c>
      <c r="G17" s="114">
        <v>40</v>
      </c>
      <c r="H17" s="114">
        <v>0</v>
      </c>
      <c r="I17" s="114">
        <v>0</v>
      </c>
      <c r="J17" s="114">
        <v>9</v>
      </c>
      <c r="K17" s="114">
        <v>0</v>
      </c>
      <c r="L17" s="114">
        <v>13</v>
      </c>
      <c r="M17" s="114">
        <v>0</v>
      </c>
      <c r="N17" s="114">
        <v>0</v>
      </c>
      <c r="O17" s="114">
        <v>7</v>
      </c>
      <c r="P17" s="114">
        <v>14</v>
      </c>
      <c r="Q17" s="114">
        <v>11</v>
      </c>
      <c r="R17" s="114">
        <v>0</v>
      </c>
      <c r="S17" s="114">
        <v>3</v>
      </c>
      <c r="T17" s="114">
        <v>1</v>
      </c>
    </row>
    <row r="18" spans="1:20" ht="18" customHeight="1">
      <c r="A18" s="117" t="s">
        <v>35</v>
      </c>
      <c r="B18" s="133" t="s">
        <v>284</v>
      </c>
      <c r="C18" s="118">
        <f t="shared" si="1"/>
        <v>131</v>
      </c>
      <c r="D18" s="118">
        <f t="shared" si="2"/>
        <v>127</v>
      </c>
      <c r="E18" s="114">
        <v>1</v>
      </c>
      <c r="F18" s="114">
        <v>6</v>
      </c>
      <c r="G18" s="114">
        <v>33</v>
      </c>
      <c r="H18" s="114">
        <v>0</v>
      </c>
      <c r="I18" s="114">
        <v>0</v>
      </c>
      <c r="J18" s="114">
        <v>12</v>
      </c>
      <c r="K18" s="114">
        <v>2</v>
      </c>
      <c r="L18" s="114">
        <v>20</v>
      </c>
      <c r="M18" s="114">
        <v>0</v>
      </c>
      <c r="N18" s="114">
        <v>0</v>
      </c>
      <c r="O18" s="114">
        <v>26</v>
      </c>
      <c r="P18" s="114">
        <v>9</v>
      </c>
      <c r="Q18" s="114">
        <v>16</v>
      </c>
      <c r="R18" s="114">
        <v>0</v>
      </c>
      <c r="S18" s="114">
        <v>2</v>
      </c>
      <c r="T18" s="114">
        <v>4</v>
      </c>
    </row>
    <row r="19" spans="1:20" ht="18" customHeight="1">
      <c r="A19" s="117" t="s">
        <v>36</v>
      </c>
      <c r="B19" s="133" t="s">
        <v>273</v>
      </c>
      <c r="C19" s="118">
        <f t="shared" si="1"/>
        <v>147</v>
      </c>
      <c r="D19" s="118">
        <f t="shared" si="2"/>
        <v>144</v>
      </c>
      <c r="E19" s="114">
        <v>0</v>
      </c>
      <c r="F19" s="114">
        <v>8</v>
      </c>
      <c r="G19" s="114">
        <v>52</v>
      </c>
      <c r="H19" s="114">
        <v>0</v>
      </c>
      <c r="I19" s="114">
        <v>0</v>
      </c>
      <c r="J19" s="114">
        <v>5</v>
      </c>
      <c r="K19" s="114">
        <v>0</v>
      </c>
      <c r="L19" s="114">
        <v>51</v>
      </c>
      <c r="M19" s="114">
        <v>0</v>
      </c>
      <c r="N19" s="114">
        <v>0</v>
      </c>
      <c r="O19" s="114">
        <v>1</v>
      </c>
      <c r="P19" s="114">
        <v>1</v>
      </c>
      <c r="Q19" s="114">
        <v>17</v>
      </c>
      <c r="R19" s="114">
        <v>0</v>
      </c>
      <c r="S19" s="114">
        <v>9</v>
      </c>
      <c r="T19" s="114">
        <v>3</v>
      </c>
    </row>
    <row r="20" spans="1:20" ht="18" customHeight="1">
      <c r="A20" s="117" t="s">
        <v>37</v>
      </c>
      <c r="B20" s="134" t="s">
        <v>298</v>
      </c>
      <c r="C20" s="118">
        <f t="shared" si="1"/>
        <v>154</v>
      </c>
      <c r="D20" s="118">
        <f t="shared" si="2"/>
        <v>151</v>
      </c>
      <c r="E20" s="114">
        <v>0</v>
      </c>
      <c r="F20" s="114">
        <v>4</v>
      </c>
      <c r="G20" s="114">
        <v>52</v>
      </c>
      <c r="H20" s="114">
        <v>0</v>
      </c>
      <c r="I20" s="114">
        <v>2</v>
      </c>
      <c r="J20" s="114">
        <v>9</v>
      </c>
      <c r="K20" s="114">
        <v>8</v>
      </c>
      <c r="L20" s="114">
        <v>19</v>
      </c>
      <c r="M20" s="114">
        <v>0</v>
      </c>
      <c r="N20" s="114">
        <v>0</v>
      </c>
      <c r="O20" s="114">
        <v>17</v>
      </c>
      <c r="P20" s="114">
        <v>11</v>
      </c>
      <c r="Q20" s="114">
        <v>24</v>
      </c>
      <c r="R20" s="114">
        <v>1</v>
      </c>
      <c r="S20" s="114">
        <v>4</v>
      </c>
      <c r="T20" s="114">
        <v>3</v>
      </c>
    </row>
    <row r="21" spans="1:20" ht="18" customHeight="1">
      <c r="A21" s="117" t="s">
        <v>38</v>
      </c>
      <c r="B21" s="133" t="s">
        <v>277</v>
      </c>
      <c r="C21" s="118">
        <f t="shared" si="1"/>
        <v>130</v>
      </c>
      <c r="D21" s="118">
        <f t="shared" si="2"/>
        <v>116</v>
      </c>
      <c r="E21" s="114">
        <v>0</v>
      </c>
      <c r="F21" s="114">
        <v>4</v>
      </c>
      <c r="G21" s="114">
        <v>34</v>
      </c>
      <c r="H21" s="114">
        <v>0</v>
      </c>
      <c r="I21" s="114">
        <v>0</v>
      </c>
      <c r="J21" s="114">
        <v>4</v>
      </c>
      <c r="K21" s="114">
        <v>1</v>
      </c>
      <c r="L21" s="114">
        <v>12</v>
      </c>
      <c r="M21" s="114">
        <v>0</v>
      </c>
      <c r="N21" s="114">
        <v>0</v>
      </c>
      <c r="O21" s="114">
        <v>27</v>
      </c>
      <c r="P21" s="114">
        <v>5</v>
      </c>
      <c r="Q21" s="114">
        <v>18</v>
      </c>
      <c r="R21" s="114">
        <v>0</v>
      </c>
      <c r="S21" s="114">
        <v>11</v>
      </c>
      <c r="T21" s="114">
        <v>14</v>
      </c>
    </row>
    <row r="22" spans="1:20" ht="18" customHeight="1">
      <c r="A22" s="117" t="s">
        <v>51</v>
      </c>
      <c r="B22" s="132" t="s">
        <v>309</v>
      </c>
      <c r="C22" s="118">
        <f t="shared" si="1"/>
        <v>132</v>
      </c>
      <c r="D22" s="118">
        <f t="shared" si="2"/>
        <v>126</v>
      </c>
      <c r="E22" s="114">
        <v>0</v>
      </c>
      <c r="F22" s="114">
        <v>7</v>
      </c>
      <c r="G22" s="114">
        <v>48</v>
      </c>
      <c r="H22" s="114">
        <v>0</v>
      </c>
      <c r="I22" s="114">
        <v>0</v>
      </c>
      <c r="J22" s="114">
        <v>1</v>
      </c>
      <c r="K22" s="114">
        <v>1</v>
      </c>
      <c r="L22" s="114">
        <v>21</v>
      </c>
      <c r="M22" s="114">
        <v>0</v>
      </c>
      <c r="N22" s="114">
        <v>0</v>
      </c>
      <c r="O22" s="114">
        <v>9</v>
      </c>
      <c r="P22" s="114">
        <v>9</v>
      </c>
      <c r="Q22" s="114">
        <v>19</v>
      </c>
      <c r="R22" s="114">
        <v>1</v>
      </c>
      <c r="S22" s="114">
        <v>10</v>
      </c>
      <c r="T22" s="114">
        <v>6</v>
      </c>
    </row>
    <row r="23" spans="1:20" ht="18" customHeight="1">
      <c r="A23" s="117" t="s">
        <v>53</v>
      </c>
      <c r="B23" s="133" t="s">
        <v>302</v>
      </c>
      <c r="C23" s="118">
        <f t="shared" si="1"/>
        <v>125</v>
      </c>
      <c r="D23" s="118">
        <f t="shared" si="2"/>
        <v>123</v>
      </c>
      <c r="E23" s="114">
        <v>1</v>
      </c>
      <c r="F23" s="114">
        <v>7</v>
      </c>
      <c r="G23" s="114">
        <v>39</v>
      </c>
      <c r="H23" s="114"/>
      <c r="I23" s="114"/>
      <c r="J23" s="114">
        <v>3</v>
      </c>
      <c r="K23" s="114">
        <v>2</v>
      </c>
      <c r="L23" s="114">
        <v>25</v>
      </c>
      <c r="M23" s="114">
        <v>0</v>
      </c>
      <c r="N23" s="114">
        <v>0</v>
      </c>
      <c r="O23" s="114">
        <v>15</v>
      </c>
      <c r="P23" s="114">
        <v>0</v>
      </c>
      <c r="Q23" s="114">
        <v>13</v>
      </c>
      <c r="R23" s="114">
        <v>0</v>
      </c>
      <c r="S23" s="114">
        <v>18</v>
      </c>
      <c r="T23" s="114">
        <v>2</v>
      </c>
    </row>
    <row r="24" spans="1:20" ht="18" customHeight="1">
      <c r="A24" s="117" t="s">
        <v>54</v>
      </c>
      <c r="B24" s="133" t="s">
        <v>278</v>
      </c>
      <c r="C24" s="118">
        <f t="shared" si="1"/>
        <v>143</v>
      </c>
      <c r="D24" s="118">
        <f t="shared" si="2"/>
        <v>128</v>
      </c>
      <c r="E24" s="114">
        <v>0</v>
      </c>
      <c r="F24" s="114">
        <v>5</v>
      </c>
      <c r="G24" s="114">
        <v>36</v>
      </c>
      <c r="H24" s="114">
        <v>0</v>
      </c>
      <c r="I24" s="114">
        <v>0</v>
      </c>
      <c r="J24" s="114">
        <v>4</v>
      </c>
      <c r="K24" s="114">
        <v>4</v>
      </c>
      <c r="L24" s="114">
        <v>41</v>
      </c>
      <c r="M24" s="114">
        <v>0</v>
      </c>
      <c r="N24" s="114">
        <v>0</v>
      </c>
      <c r="O24" s="114">
        <v>13</v>
      </c>
      <c r="P24" s="114">
        <v>2</v>
      </c>
      <c r="Q24" s="114">
        <v>13</v>
      </c>
      <c r="R24" s="114">
        <v>0</v>
      </c>
      <c r="S24" s="114">
        <v>10</v>
      </c>
      <c r="T24" s="114">
        <v>15</v>
      </c>
    </row>
    <row r="25" spans="1:20" ht="18" customHeight="1">
      <c r="A25" s="117" t="s">
        <v>55</v>
      </c>
      <c r="B25" s="132" t="s">
        <v>310</v>
      </c>
      <c r="C25" s="118">
        <f t="shared" si="1"/>
        <v>132</v>
      </c>
      <c r="D25" s="118">
        <f t="shared" si="2"/>
        <v>125</v>
      </c>
      <c r="E25" s="114">
        <v>0</v>
      </c>
      <c r="F25" s="114">
        <v>6</v>
      </c>
      <c r="G25" s="114">
        <v>39</v>
      </c>
      <c r="H25" s="114">
        <v>0</v>
      </c>
      <c r="I25" s="114">
        <v>0</v>
      </c>
      <c r="J25" s="114">
        <v>6</v>
      </c>
      <c r="K25" s="114">
        <v>10</v>
      </c>
      <c r="L25" s="114">
        <v>6</v>
      </c>
      <c r="M25" s="114">
        <v>0</v>
      </c>
      <c r="N25" s="114">
        <v>1</v>
      </c>
      <c r="O25" s="114">
        <v>22</v>
      </c>
      <c r="P25" s="114">
        <v>5</v>
      </c>
      <c r="Q25" s="114">
        <v>15</v>
      </c>
      <c r="R25" s="114">
        <v>0</v>
      </c>
      <c r="S25" s="114">
        <v>15</v>
      </c>
      <c r="T25" s="114">
        <v>7</v>
      </c>
    </row>
    <row r="26" spans="1:20" ht="18" customHeight="1">
      <c r="A26" s="117" t="s">
        <v>56</v>
      </c>
      <c r="B26" s="133" t="s">
        <v>291</v>
      </c>
      <c r="C26" s="118">
        <f t="shared" si="1"/>
        <v>129</v>
      </c>
      <c r="D26" s="118">
        <f t="shared" si="2"/>
        <v>123</v>
      </c>
      <c r="E26" s="114">
        <v>0</v>
      </c>
      <c r="F26" s="114">
        <v>6</v>
      </c>
      <c r="G26" s="114">
        <v>52</v>
      </c>
      <c r="H26" s="114">
        <v>0</v>
      </c>
      <c r="I26" s="114">
        <v>0</v>
      </c>
      <c r="J26" s="114">
        <v>9</v>
      </c>
      <c r="K26" s="114">
        <v>3</v>
      </c>
      <c r="L26" s="114">
        <v>19</v>
      </c>
      <c r="M26" s="114">
        <v>0</v>
      </c>
      <c r="N26" s="114">
        <v>0</v>
      </c>
      <c r="O26" s="114">
        <v>11</v>
      </c>
      <c r="P26" s="114">
        <v>0</v>
      </c>
      <c r="Q26" s="114">
        <v>14</v>
      </c>
      <c r="R26" s="114">
        <v>1</v>
      </c>
      <c r="S26" s="114">
        <v>8</v>
      </c>
      <c r="T26" s="114">
        <v>6</v>
      </c>
    </row>
    <row r="27" spans="1:20" ht="18" customHeight="1">
      <c r="A27" s="117" t="s">
        <v>59</v>
      </c>
      <c r="B27" s="133" t="s">
        <v>279</v>
      </c>
      <c r="C27" s="118">
        <f t="shared" si="1"/>
        <v>127</v>
      </c>
      <c r="D27" s="118">
        <f t="shared" si="2"/>
        <v>124</v>
      </c>
      <c r="E27" s="114">
        <v>0</v>
      </c>
      <c r="F27" s="114">
        <v>7</v>
      </c>
      <c r="G27" s="114">
        <v>32</v>
      </c>
      <c r="H27" s="114">
        <v>0</v>
      </c>
      <c r="I27" s="114">
        <v>0</v>
      </c>
      <c r="J27" s="114">
        <v>5</v>
      </c>
      <c r="K27" s="114">
        <v>4</v>
      </c>
      <c r="L27" s="114">
        <v>23</v>
      </c>
      <c r="M27" s="114">
        <v>0</v>
      </c>
      <c r="N27" s="114">
        <v>0</v>
      </c>
      <c r="O27" s="114">
        <v>30</v>
      </c>
      <c r="P27" s="114">
        <v>5</v>
      </c>
      <c r="Q27" s="114">
        <v>11</v>
      </c>
      <c r="R27" s="114">
        <v>0</v>
      </c>
      <c r="S27" s="114">
        <v>7</v>
      </c>
      <c r="T27" s="114" t="s">
        <v>26</v>
      </c>
    </row>
    <row r="28" spans="1:20" ht="18" customHeight="1">
      <c r="A28" s="117" t="s">
        <v>60</v>
      </c>
      <c r="B28" s="132" t="s">
        <v>311</v>
      </c>
      <c r="C28" s="118">
        <f t="shared" si="1"/>
        <v>201</v>
      </c>
      <c r="D28" s="118">
        <f t="shared" si="2"/>
        <v>201</v>
      </c>
      <c r="E28" s="114">
        <v>0</v>
      </c>
      <c r="F28" s="114">
        <v>8</v>
      </c>
      <c r="G28" s="114">
        <v>73</v>
      </c>
      <c r="H28" s="114">
        <v>0</v>
      </c>
      <c r="I28" s="114">
        <v>0</v>
      </c>
      <c r="J28" s="114">
        <v>1</v>
      </c>
      <c r="K28" s="114">
        <v>7</v>
      </c>
      <c r="L28" s="114">
        <v>47</v>
      </c>
      <c r="M28" s="114">
        <v>0</v>
      </c>
      <c r="N28" s="114">
        <v>0</v>
      </c>
      <c r="O28" s="114">
        <v>21</v>
      </c>
      <c r="P28" s="114">
        <v>4</v>
      </c>
      <c r="Q28" s="114">
        <v>22</v>
      </c>
      <c r="R28" s="114">
        <v>0</v>
      </c>
      <c r="S28" s="114">
        <v>18</v>
      </c>
      <c r="T28" s="114">
        <v>0</v>
      </c>
    </row>
    <row r="29" spans="1:20" ht="18" customHeight="1">
      <c r="A29" s="117" t="s">
        <v>61</v>
      </c>
      <c r="B29" s="132" t="s">
        <v>312</v>
      </c>
      <c r="C29" s="118">
        <f t="shared" si="1"/>
        <v>123</v>
      </c>
      <c r="D29" s="118">
        <f t="shared" si="2"/>
        <v>121</v>
      </c>
      <c r="E29" s="114">
        <v>0</v>
      </c>
      <c r="F29" s="114">
        <v>4</v>
      </c>
      <c r="G29" s="114">
        <v>28</v>
      </c>
      <c r="H29" s="114">
        <v>0</v>
      </c>
      <c r="I29" s="114">
        <v>0</v>
      </c>
      <c r="J29" s="114">
        <v>3</v>
      </c>
      <c r="K29" s="114">
        <v>12</v>
      </c>
      <c r="L29" s="114">
        <v>21</v>
      </c>
      <c r="M29" s="114">
        <v>0</v>
      </c>
      <c r="N29" s="114">
        <v>0</v>
      </c>
      <c r="O29" s="114">
        <v>11</v>
      </c>
      <c r="P29" s="114">
        <v>12</v>
      </c>
      <c r="Q29" s="114">
        <v>10</v>
      </c>
      <c r="R29" s="114">
        <v>0</v>
      </c>
      <c r="S29" s="114">
        <v>20</v>
      </c>
      <c r="T29" s="114">
        <v>2</v>
      </c>
    </row>
    <row r="30" spans="1:20" ht="18" customHeight="1">
      <c r="A30" s="117" t="s">
        <v>62</v>
      </c>
      <c r="B30" s="132" t="s">
        <v>75</v>
      </c>
      <c r="C30" s="118">
        <f t="shared" si="1"/>
        <v>115</v>
      </c>
      <c r="D30" s="118">
        <f t="shared" si="2"/>
        <v>105</v>
      </c>
      <c r="E30" s="114">
        <v>0</v>
      </c>
      <c r="F30" s="114">
        <v>5</v>
      </c>
      <c r="G30" s="114">
        <v>23</v>
      </c>
      <c r="H30" s="114">
        <v>0</v>
      </c>
      <c r="I30" s="114">
        <v>0</v>
      </c>
      <c r="J30" s="114">
        <v>7</v>
      </c>
      <c r="K30" s="114">
        <v>26</v>
      </c>
      <c r="L30" s="114">
        <v>8</v>
      </c>
      <c r="M30" s="114">
        <v>0</v>
      </c>
      <c r="N30" s="114">
        <v>0</v>
      </c>
      <c r="O30" s="114">
        <v>4</v>
      </c>
      <c r="P30" s="114">
        <v>5</v>
      </c>
      <c r="Q30" s="114">
        <v>14</v>
      </c>
      <c r="R30" s="114">
        <v>1</v>
      </c>
      <c r="S30" s="114">
        <v>12</v>
      </c>
      <c r="T30" s="114">
        <v>10</v>
      </c>
    </row>
    <row r="31" spans="1:20" ht="18" customHeight="1">
      <c r="A31" s="117" t="s">
        <v>63</v>
      </c>
      <c r="B31" s="133" t="s">
        <v>283</v>
      </c>
      <c r="C31" s="118">
        <f t="shared" si="1"/>
        <v>204</v>
      </c>
      <c r="D31" s="118">
        <f t="shared" si="2"/>
        <v>194</v>
      </c>
      <c r="E31" s="114">
        <v>0</v>
      </c>
      <c r="F31" s="114">
        <v>9</v>
      </c>
      <c r="G31" s="114">
        <v>61</v>
      </c>
      <c r="H31" s="114">
        <v>0</v>
      </c>
      <c r="I31" s="114">
        <v>0</v>
      </c>
      <c r="J31" s="114">
        <v>10</v>
      </c>
      <c r="K31" s="114">
        <v>3</v>
      </c>
      <c r="L31" s="114">
        <v>41</v>
      </c>
      <c r="M31" s="114">
        <v>1</v>
      </c>
      <c r="N31" s="114">
        <v>0</v>
      </c>
      <c r="O31" s="114">
        <v>20</v>
      </c>
      <c r="P31" s="114">
        <v>13</v>
      </c>
      <c r="Q31" s="114">
        <v>23</v>
      </c>
      <c r="R31" s="114">
        <v>0</v>
      </c>
      <c r="S31" s="114">
        <v>13</v>
      </c>
      <c r="T31" s="114">
        <v>10</v>
      </c>
    </row>
    <row r="32" spans="1:20" ht="18" customHeight="1">
      <c r="A32" s="117" t="s">
        <v>64</v>
      </c>
      <c r="B32" s="133" t="s">
        <v>285</v>
      </c>
      <c r="C32" s="118">
        <f t="shared" si="1"/>
        <v>179</v>
      </c>
      <c r="D32" s="118">
        <f t="shared" si="2"/>
        <v>168</v>
      </c>
      <c r="E32" s="114">
        <v>0</v>
      </c>
      <c r="F32" s="114">
        <v>6</v>
      </c>
      <c r="G32" s="114">
        <v>68</v>
      </c>
      <c r="H32" s="114">
        <v>0</v>
      </c>
      <c r="I32" s="114">
        <v>0</v>
      </c>
      <c r="J32" s="114">
        <v>10</v>
      </c>
      <c r="K32" s="114">
        <v>4</v>
      </c>
      <c r="L32" s="114">
        <v>13</v>
      </c>
      <c r="M32" s="114">
        <v>0</v>
      </c>
      <c r="N32" s="114">
        <v>0</v>
      </c>
      <c r="O32" s="114">
        <v>27</v>
      </c>
      <c r="P32" s="114">
        <v>5</v>
      </c>
      <c r="Q32" s="114">
        <v>22</v>
      </c>
      <c r="R32" s="114">
        <v>0</v>
      </c>
      <c r="S32" s="114">
        <v>13</v>
      </c>
      <c r="T32" s="114">
        <v>11</v>
      </c>
    </row>
    <row r="33" spans="1:20" ht="18" customHeight="1">
      <c r="A33" s="117" t="s">
        <v>65</v>
      </c>
      <c r="B33" s="136" t="s">
        <v>76</v>
      </c>
      <c r="C33" s="118">
        <f t="shared" si="1"/>
        <v>174</v>
      </c>
      <c r="D33" s="118">
        <f t="shared" si="2"/>
        <v>172</v>
      </c>
      <c r="E33" s="114">
        <v>0</v>
      </c>
      <c r="F33" s="114">
        <v>4</v>
      </c>
      <c r="G33" s="114">
        <v>59</v>
      </c>
      <c r="H33" s="114">
        <v>0</v>
      </c>
      <c r="I33" s="114">
        <v>0</v>
      </c>
      <c r="J33" s="114">
        <v>7</v>
      </c>
      <c r="K33" s="114">
        <v>12</v>
      </c>
      <c r="L33" s="114">
        <v>24</v>
      </c>
      <c r="M33" s="114">
        <v>0</v>
      </c>
      <c r="N33" s="114">
        <v>0</v>
      </c>
      <c r="O33" s="114">
        <v>17</v>
      </c>
      <c r="P33" s="114">
        <v>8</v>
      </c>
      <c r="Q33" s="114">
        <v>23</v>
      </c>
      <c r="R33" s="114">
        <v>0</v>
      </c>
      <c r="S33" s="114">
        <v>18</v>
      </c>
      <c r="T33" s="114">
        <v>2</v>
      </c>
    </row>
    <row r="34" spans="1:20" ht="18" customHeight="1">
      <c r="A34" s="117" t="s">
        <v>66</v>
      </c>
      <c r="B34" s="132" t="s">
        <v>77</v>
      </c>
      <c r="C34" s="118">
        <f t="shared" si="1"/>
        <v>124</v>
      </c>
      <c r="D34" s="118">
        <f t="shared" si="2"/>
        <v>123</v>
      </c>
      <c r="E34" s="114">
        <v>0</v>
      </c>
      <c r="F34" s="114" t="s">
        <v>34</v>
      </c>
      <c r="G34" s="114" t="s">
        <v>248</v>
      </c>
      <c r="H34" s="114">
        <v>0</v>
      </c>
      <c r="I34" s="114">
        <v>0</v>
      </c>
      <c r="J34" s="114" t="s">
        <v>33</v>
      </c>
      <c r="K34" s="114" t="s">
        <v>64</v>
      </c>
      <c r="L34" s="114" t="s">
        <v>56</v>
      </c>
      <c r="M34" s="114">
        <v>0</v>
      </c>
      <c r="N34" s="114">
        <v>0</v>
      </c>
      <c r="O34" s="114" t="s">
        <v>38</v>
      </c>
      <c r="P34" s="114" t="s">
        <v>33</v>
      </c>
      <c r="Q34" s="114" t="s">
        <v>60</v>
      </c>
      <c r="R34" s="114">
        <v>0</v>
      </c>
      <c r="S34" s="114" t="s">
        <v>54</v>
      </c>
      <c r="T34" s="114" t="s">
        <v>24</v>
      </c>
    </row>
    <row r="35" spans="1:20" ht="18" customHeight="1">
      <c r="A35" s="117" t="s">
        <v>67</v>
      </c>
      <c r="B35" s="132" t="s">
        <v>78</v>
      </c>
      <c r="C35" s="118">
        <f t="shared" si="1"/>
        <v>85</v>
      </c>
      <c r="D35" s="118">
        <f t="shared" si="2"/>
        <v>84</v>
      </c>
      <c r="E35" s="114">
        <v>0</v>
      </c>
      <c r="F35" s="114" t="s">
        <v>38</v>
      </c>
      <c r="G35" s="114" t="s">
        <v>65</v>
      </c>
      <c r="H35" s="114">
        <v>0</v>
      </c>
      <c r="I35" s="114">
        <v>0</v>
      </c>
      <c r="J35" s="114" t="s">
        <v>38</v>
      </c>
      <c r="K35" s="114">
        <v>0</v>
      </c>
      <c r="L35" s="114" t="s">
        <v>66</v>
      </c>
      <c r="M35" s="114">
        <v>0</v>
      </c>
      <c r="N35" s="114">
        <v>0</v>
      </c>
      <c r="O35" s="114" t="s">
        <v>37</v>
      </c>
      <c r="P35" s="114" t="s">
        <v>33</v>
      </c>
      <c r="Q35" s="114" t="s">
        <v>37</v>
      </c>
      <c r="R35" s="114">
        <v>0</v>
      </c>
      <c r="S35" s="114" t="s">
        <v>26</v>
      </c>
      <c r="T35" s="114" t="s">
        <v>24</v>
      </c>
    </row>
    <row r="36" spans="1:20" ht="18" customHeight="1">
      <c r="A36" s="117" t="s">
        <v>68</v>
      </c>
      <c r="B36" s="134" t="s">
        <v>79</v>
      </c>
      <c r="C36" s="118">
        <f t="shared" si="1"/>
        <v>518</v>
      </c>
      <c r="D36" s="118">
        <f t="shared" si="2"/>
        <v>509</v>
      </c>
      <c r="E36" s="114">
        <v>0</v>
      </c>
      <c r="F36" s="114">
        <v>24</v>
      </c>
      <c r="G36" s="114">
        <v>200</v>
      </c>
      <c r="H36" s="114">
        <v>0</v>
      </c>
      <c r="I36" s="114">
        <v>0</v>
      </c>
      <c r="J36" s="114">
        <v>34</v>
      </c>
      <c r="K36" s="114">
        <v>0</v>
      </c>
      <c r="L36" s="114">
        <v>50</v>
      </c>
      <c r="M36" s="114">
        <v>0</v>
      </c>
      <c r="N36" s="114">
        <v>2</v>
      </c>
      <c r="O36" s="114">
        <v>101</v>
      </c>
      <c r="P36" s="114">
        <v>7</v>
      </c>
      <c r="Q36" s="114">
        <v>59</v>
      </c>
      <c r="R36" s="114">
        <v>0</v>
      </c>
      <c r="S36" s="114">
        <v>32</v>
      </c>
      <c r="T36" s="114">
        <v>9</v>
      </c>
    </row>
    <row r="37" spans="1:20" ht="18" customHeight="1">
      <c r="A37" s="117" t="s">
        <v>69</v>
      </c>
      <c r="B37" s="134" t="s">
        <v>292</v>
      </c>
      <c r="C37" s="118">
        <f t="shared" si="1"/>
        <v>141</v>
      </c>
      <c r="D37" s="118">
        <f t="shared" si="2"/>
        <v>134</v>
      </c>
      <c r="E37" s="114">
        <v>0</v>
      </c>
      <c r="F37" s="114">
        <v>6</v>
      </c>
      <c r="G37" s="114">
        <v>42</v>
      </c>
      <c r="H37" s="114">
        <v>0</v>
      </c>
      <c r="I37" s="114">
        <v>0</v>
      </c>
      <c r="J37" s="114">
        <v>5</v>
      </c>
      <c r="K37" s="114">
        <v>8</v>
      </c>
      <c r="L37" s="114">
        <v>15</v>
      </c>
      <c r="M37" s="114">
        <v>0</v>
      </c>
      <c r="N37" s="114">
        <v>0</v>
      </c>
      <c r="O37" s="114">
        <v>16</v>
      </c>
      <c r="P37" s="114">
        <v>7</v>
      </c>
      <c r="Q37" s="114">
        <v>15</v>
      </c>
      <c r="R37" s="114">
        <v>1</v>
      </c>
      <c r="S37" s="114">
        <v>19</v>
      </c>
      <c r="T37" s="114">
        <v>7</v>
      </c>
    </row>
    <row r="38" spans="1:20" ht="18" customHeight="1">
      <c r="A38" s="117" t="s">
        <v>70</v>
      </c>
      <c r="B38" s="132" t="s">
        <v>80</v>
      </c>
      <c r="C38" s="118">
        <f t="shared" si="1"/>
        <v>229</v>
      </c>
      <c r="D38" s="118">
        <f t="shared" si="2"/>
        <v>227</v>
      </c>
      <c r="E38" s="114">
        <v>0</v>
      </c>
      <c r="F38" s="114">
        <v>5</v>
      </c>
      <c r="G38" s="114">
        <v>55</v>
      </c>
      <c r="H38" s="114">
        <v>0</v>
      </c>
      <c r="I38" s="114">
        <v>0</v>
      </c>
      <c r="J38" s="114">
        <v>16</v>
      </c>
      <c r="K38" s="114">
        <v>9</v>
      </c>
      <c r="L38" s="114">
        <v>11</v>
      </c>
      <c r="M38" s="114">
        <v>0</v>
      </c>
      <c r="N38" s="114">
        <v>24</v>
      </c>
      <c r="O38" s="114">
        <v>61</v>
      </c>
      <c r="P38" s="114">
        <v>0</v>
      </c>
      <c r="Q38" s="114">
        <v>15</v>
      </c>
      <c r="R38" s="114">
        <v>0</v>
      </c>
      <c r="S38" s="114">
        <v>31</v>
      </c>
      <c r="T38" s="114" t="s">
        <v>25</v>
      </c>
    </row>
    <row r="39" spans="1:20" ht="18" customHeight="1">
      <c r="A39" s="117" t="s">
        <v>71</v>
      </c>
      <c r="B39" s="132" t="s">
        <v>81</v>
      </c>
      <c r="C39" s="118">
        <f t="shared" si="1"/>
        <v>202</v>
      </c>
      <c r="D39" s="118">
        <f t="shared" si="2"/>
        <v>202</v>
      </c>
      <c r="E39" s="114">
        <v>0</v>
      </c>
      <c r="F39" s="114">
        <v>15</v>
      </c>
      <c r="G39" s="114">
        <v>77</v>
      </c>
      <c r="H39" s="114">
        <v>0</v>
      </c>
      <c r="I39" s="114">
        <v>0</v>
      </c>
      <c r="J39" s="114">
        <v>3</v>
      </c>
      <c r="K39" s="114">
        <v>2</v>
      </c>
      <c r="L39" s="114">
        <v>44</v>
      </c>
      <c r="M39" s="114">
        <v>0</v>
      </c>
      <c r="N39" s="114">
        <v>0</v>
      </c>
      <c r="O39" s="114">
        <v>16</v>
      </c>
      <c r="P39" s="114">
        <v>1</v>
      </c>
      <c r="Q39" s="114">
        <v>26</v>
      </c>
      <c r="R39" s="114">
        <v>1</v>
      </c>
      <c r="S39" s="114">
        <v>17</v>
      </c>
      <c r="T39" s="114">
        <v>0</v>
      </c>
    </row>
    <row r="40" spans="1:20" ht="18" customHeight="1">
      <c r="A40" s="117" t="s">
        <v>72</v>
      </c>
      <c r="B40" s="133" t="s">
        <v>274</v>
      </c>
      <c r="C40" s="118">
        <f t="shared" si="1"/>
        <v>105</v>
      </c>
      <c r="D40" s="118">
        <f t="shared" si="2"/>
        <v>102</v>
      </c>
      <c r="E40" s="114">
        <v>0</v>
      </c>
      <c r="F40" s="114">
        <v>2</v>
      </c>
      <c r="G40" s="114">
        <v>32</v>
      </c>
      <c r="H40" s="114">
        <v>0</v>
      </c>
      <c r="I40" s="114">
        <v>0</v>
      </c>
      <c r="J40" s="114">
        <v>8</v>
      </c>
      <c r="K40" s="114">
        <v>0</v>
      </c>
      <c r="L40" s="114">
        <v>21</v>
      </c>
      <c r="M40" s="114">
        <v>0</v>
      </c>
      <c r="N40" s="114"/>
      <c r="O40" s="114">
        <v>21</v>
      </c>
      <c r="P40" s="114">
        <v>7</v>
      </c>
      <c r="Q40" s="114">
        <v>11</v>
      </c>
      <c r="R40" s="114">
        <v>0</v>
      </c>
      <c r="S40" s="114"/>
      <c r="T40" s="114">
        <v>3</v>
      </c>
    </row>
    <row r="41" spans="1:20" ht="18" customHeight="1">
      <c r="A41" s="117" t="s">
        <v>73</v>
      </c>
      <c r="B41" s="132" t="s">
        <v>82</v>
      </c>
      <c r="C41" s="118">
        <f t="shared" si="1"/>
        <v>125</v>
      </c>
      <c r="D41" s="118">
        <f t="shared" si="2"/>
        <v>117</v>
      </c>
      <c r="E41" s="114">
        <v>0</v>
      </c>
      <c r="F41" s="114">
        <v>4</v>
      </c>
      <c r="G41" s="114">
        <v>44</v>
      </c>
      <c r="H41" s="114">
        <v>0</v>
      </c>
      <c r="I41" s="114">
        <v>0</v>
      </c>
      <c r="J41" s="114">
        <v>8</v>
      </c>
      <c r="K41" s="114">
        <v>4</v>
      </c>
      <c r="L41" s="114">
        <v>9</v>
      </c>
      <c r="M41" s="114">
        <v>0</v>
      </c>
      <c r="N41" s="114">
        <v>1</v>
      </c>
      <c r="O41" s="114">
        <v>12</v>
      </c>
      <c r="P41" s="114">
        <v>2</v>
      </c>
      <c r="Q41" s="114">
        <v>16</v>
      </c>
      <c r="R41" s="114">
        <v>0</v>
      </c>
      <c r="S41" s="114">
        <v>17</v>
      </c>
      <c r="T41" s="114">
        <v>8</v>
      </c>
    </row>
    <row r="42" spans="1:20" ht="18" customHeight="1">
      <c r="A42" s="117" t="s">
        <v>74</v>
      </c>
      <c r="B42" s="133" t="s">
        <v>303</v>
      </c>
      <c r="C42" s="118">
        <f t="shared" si="1"/>
        <v>663</v>
      </c>
      <c r="D42" s="118">
        <f t="shared" si="2"/>
        <v>617</v>
      </c>
      <c r="E42" s="114">
        <v>1</v>
      </c>
      <c r="F42" s="114">
        <v>56</v>
      </c>
      <c r="G42" s="114">
        <v>230</v>
      </c>
      <c r="H42" s="114">
        <v>0</v>
      </c>
      <c r="I42" s="114">
        <v>2</v>
      </c>
      <c r="J42" s="114">
        <v>15</v>
      </c>
      <c r="K42" s="114">
        <v>1</v>
      </c>
      <c r="L42" s="114">
        <v>136</v>
      </c>
      <c r="M42" s="114">
        <v>0</v>
      </c>
      <c r="N42" s="114">
        <v>1</v>
      </c>
      <c r="O42" s="114">
        <v>55</v>
      </c>
      <c r="P42" s="114">
        <v>6</v>
      </c>
      <c r="Q42" s="114">
        <v>62</v>
      </c>
      <c r="R42" s="114">
        <v>0</v>
      </c>
      <c r="S42" s="114">
        <v>52</v>
      </c>
      <c r="T42" s="114">
        <v>46</v>
      </c>
    </row>
    <row r="43" spans="1:20" ht="18" customHeight="1">
      <c r="A43" s="117" t="s">
        <v>240</v>
      </c>
      <c r="B43" s="132" t="s">
        <v>83</v>
      </c>
      <c r="C43" s="118">
        <f t="shared" si="1"/>
        <v>119</v>
      </c>
      <c r="D43" s="118">
        <f t="shared" si="2"/>
        <v>110</v>
      </c>
      <c r="E43" s="114">
        <v>0</v>
      </c>
      <c r="F43" s="114">
        <v>4</v>
      </c>
      <c r="G43" s="114">
        <v>43</v>
      </c>
      <c r="H43" s="114">
        <v>0</v>
      </c>
      <c r="I43" s="114">
        <v>0</v>
      </c>
      <c r="J43" s="114">
        <v>9</v>
      </c>
      <c r="K43" s="114">
        <v>3</v>
      </c>
      <c r="L43" s="114">
        <v>14</v>
      </c>
      <c r="M43" s="114">
        <v>0</v>
      </c>
      <c r="N43" s="114">
        <v>0</v>
      </c>
      <c r="O43" s="114">
        <v>5</v>
      </c>
      <c r="P43" s="114">
        <v>1</v>
      </c>
      <c r="Q43" s="114">
        <v>12</v>
      </c>
      <c r="R43" s="114">
        <v>0</v>
      </c>
      <c r="S43" s="114">
        <v>19</v>
      </c>
      <c r="T43" s="114">
        <v>9</v>
      </c>
    </row>
    <row r="44" spans="1:20" s="6" customFormat="1" ht="18" customHeight="1">
      <c r="A44" s="117" t="s">
        <v>241</v>
      </c>
      <c r="B44" s="133" t="s">
        <v>282</v>
      </c>
      <c r="C44" s="118">
        <f t="shared" si="1"/>
        <v>191</v>
      </c>
      <c r="D44" s="118">
        <f t="shared" si="2"/>
        <v>189</v>
      </c>
      <c r="E44" s="114">
        <v>0</v>
      </c>
      <c r="F44" s="114">
        <v>8</v>
      </c>
      <c r="G44" s="114">
        <v>69</v>
      </c>
      <c r="H44" s="114">
        <v>0</v>
      </c>
      <c r="I44" s="114">
        <v>0</v>
      </c>
      <c r="J44" s="114">
        <v>1</v>
      </c>
      <c r="K44" s="114">
        <v>5</v>
      </c>
      <c r="L44" s="114">
        <v>22</v>
      </c>
      <c r="M44" s="114">
        <v>0</v>
      </c>
      <c r="N44" s="114">
        <v>0</v>
      </c>
      <c r="O44" s="114">
        <v>40</v>
      </c>
      <c r="P44" s="114">
        <v>8</v>
      </c>
      <c r="Q44" s="114">
        <v>20</v>
      </c>
      <c r="R44" s="114">
        <v>0</v>
      </c>
      <c r="S44" s="114">
        <v>16</v>
      </c>
      <c r="T44" s="114">
        <v>2</v>
      </c>
    </row>
    <row r="45" spans="1:20" s="6" customFormat="1" ht="18" customHeight="1">
      <c r="A45" s="117" t="s">
        <v>242</v>
      </c>
      <c r="B45" s="134" t="s">
        <v>299</v>
      </c>
      <c r="C45" s="118">
        <f aca="true" t="shared" si="3" ref="C45:C75">D45+T45</f>
        <v>105</v>
      </c>
      <c r="D45" s="118">
        <f aca="true" t="shared" si="4" ref="D45:D75">E45+F45+G45+H45+I45+J45+K45+L45+M45+N45+O45+P45+Q45+R45+S45</f>
        <v>105</v>
      </c>
      <c r="E45" s="114">
        <v>0</v>
      </c>
      <c r="F45" s="114">
        <v>4</v>
      </c>
      <c r="G45" s="114">
        <v>22</v>
      </c>
      <c r="H45" s="114">
        <v>0</v>
      </c>
      <c r="I45" s="114">
        <v>0</v>
      </c>
      <c r="J45" s="114">
        <v>7</v>
      </c>
      <c r="K45" s="114">
        <v>8</v>
      </c>
      <c r="L45" s="114">
        <v>8</v>
      </c>
      <c r="M45" s="114">
        <v>0</v>
      </c>
      <c r="N45" s="114">
        <v>0</v>
      </c>
      <c r="O45" s="114">
        <v>16</v>
      </c>
      <c r="P45" s="114">
        <v>7</v>
      </c>
      <c r="Q45" s="114">
        <v>16</v>
      </c>
      <c r="R45" s="114">
        <v>0</v>
      </c>
      <c r="S45" s="114">
        <v>17</v>
      </c>
      <c r="T45" s="114">
        <v>0</v>
      </c>
    </row>
    <row r="46" spans="1:20" s="6" customFormat="1" ht="18" customHeight="1">
      <c r="A46" s="117" t="s">
        <v>243</v>
      </c>
      <c r="B46" s="133" t="s">
        <v>304</v>
      </c>
      <c r="C46" s="118">
        <f t="shared" si="3"/>
        <v>129</v>
      </c>
      <c r="D46" s="118">
        <f t="shared" si="4"/>
        <v>120</v>
      </c>
      <c r="E46" s="114">
        <v>0</v>
      </c>
      <c r="F46" s="114">
        <v>6</v>
      </c>
      <c r="G46" s="114">
        <v>44</v>
      </c>
      <c r="H46" s="114">
        <v>0</v>
      </c>
      <c r="I46" s="114">
        <v>0</v>
      </c>
      <c r="J46" s="114">
        <v>3</v>
      </c>
      <c r="K46" s="114">
        <v>1</v>
      </c>
      <c r="L46" s="114">
        <v>6</v>
      </c>
      <c r="M46" s="114">
        <v>0</v>
      </c>
      <c r="N46" s="114">
        <v>0</v>
      </c>
      <c r="O46" s="114">
        <v>35</v>
      </c>
      <c r="P46" s="114">
        <v>5</v>
      </c>
      <c r="Q46" s="114">
        <v>13</v>
      </c>
      <c r="R46" s="114">
        <v>0</v>
      </c>
      <c r="S46" s="114">
        <v>7</v>
      </c>
      <c r="T46" s="114">
        <v>9</v>
      </c>
    </row>
    <row r="47" spans="1:20" s="6" customFormat="1" ht="18" customHeight="1">
      <c r="A47" s="117" t="s">
        <v>244</v>
      </c>
      <c r="B47" s="132" t="s">
        <v>84</v>
      </c>
      <c r="C47" s="118">
        <f t="shared" si="3"/>
        <v>85</v>
      </c>
      <c r="D47" s="118">
        <f t="shared" si="4"/>
        <v>73</v>
      </c>
      <c r="E47" s="114" t="s">
        <v>313</v>
      </c>
      <c r="F47" s="114" t="s">
        <v>33</v>
      </c>
      <c r="G47" s="114" t="s">
        <v>60</v>
      </c>
      <c r="H47" s="114"/>
      <c r="I47" s="114"/>
      <c r="J47" s="114" t="s">
        <v>24</v>
      </c>
      <c r="K47" s="114" t="s">
        <v>36</v>
      </c>
      <c r="L47" s="114" t="s">
        <v>37</v>
      </c>
      <c r="M47" s="114"/>
      <c r="N47" s="114"/>
      <c r="O47" s="114" t="s">
        <v>36</v>
      </c>
      <c r="P47" s="114" t="s">
        <v>34</v>
      </c>
      <c r="Q47" s="114" t="s">
        <v>51</v>
      </c>
      <c r="R47" s="114"/>
      <c r="S47" s="114" t="s">
        <v>59</v>
      </c>
      <c r="T47" s="114" t="s">
        <v>54</v>
      </c>
    </row>
    <row r="48" spans="1:20" s="6" customFormat="1" ht="18" customHeight="1">
      <c r="A48" s="117" t="s">
        <v>245</v>
      </c>
      <c r="B48" s="132" t="s">
        <v>85</v>
      </c>
      <c r="C48" s="118">
        <f t="shared" si="3"/>
        <v>131</v>
      </c>
      <c r="D48" s="118">
        <f t="shared" si="4"/>
        <v>126</v>
      </c>
      <c r="E48" s="114">
        <v>0</v>
      </c>
      <c r="F48" s="114">
        <v>6</v>
      </c>
      <c r="G48" s="114">
        <v>33</v>
      </c>
      <c r="H48" s="114">
        <v>0</v>
      </c>
      <c r="I48" s="114">
        <v>0</v>
      </c>
      <c r="J48" s="114">
        <v>10</v>
      </c>
      <c r="K48" s="114">
        <v>17</v>
      </c>
      <c r="L48" s="114">
        <v>16</v>
      </c>
      <c r="M48" s="114">
        <v>0</v>
      </c>
      <c r="N48" s="114">
        <v>0</v>
      </c>
      <c r="O48" s="114">
        <v>9</v>
      </c>
      <c r="P48" s="114">
        <v>11</v>
      </c>
      <c r="Q48" s="114">
        <v>15</v>
      </c>
      <c r="R48" s="114">
        <v>0</v>
      </c>
      <c r="S48" s="114">
        <v>9</v>
      </c>
      <c r="T48" s="114">
        <v>5</v>
      </c>
    </row>
    <row r="49" spans="1:20" s="6" customFormat="1" ht="18" customHeight="1">
      <c r="A49" s="117" t="s">
        <v>246</v>
      </c>
      <c r="B49" s="132" t="s">
        <v>86</v>
      </c>
      <c r="C49" s="118">
        <f t="shared" si="3"/>
        <v>109</v>
      </c>
      <c r="D49" s="118">
        <f t="shared" si="4"/>
        <v>107</v>
      </c>
      <c r="E49" s="114">
        <v>0</v>
      </c>
      <c r="F49" s="114">
        <v>7</v>
      </c>
      <c r="G49" s="114">
        <v>33</v>
      </c>
      <c r="H49" s="114">
        <v>0</v>
      </c>
      <c r="I49" s="114">
        <v>0</v>
      </c>
      <c r="J49" s="114">
        <v>12</v>
      </c>
      <c r="K49" s="114">
        <v>15</v>
      </c>
      <c r="L49" s="114">
        <v>7</v>
      </c>
      <c r="M49" s="114">
        <v>0</v>
      </c>
      <c r="N49" s="114">
        <v>0</v>
      </c>
      <c r="O49" s="114">
        <v>7</v>
      </c>
      <c r="P49" s="114">
        <v>9</v>
      </c>
      <c r="Q49" s="114">
        <v>14</v>
      </c>
      <c r="R49" s="114">
        <v>0</v>
      </c>
      <c r="S49" s="114">
        <v>3</v>
      </c>
      <c r="T49" s="114">
        <v>2</v>
      </c>
    </row>
    <row r="50" spans="1:20" s="6" customFormat="1" ht="18" customHeight="1">
      <c r="A50" s="117" t="s">
        <v>247</v>
      </c>
      <c r="B50" s="133" t="s">
        <v>286</v>
      </c>
      <c r="C50" s="118">
        <f t="shared" si="3"/>
        <v>164</v>
      </c>
      <c r="D50" s="118">
        <f t="shared" si="4"/>
        <v>159</v>
      </c>
      <c r="E50" s="114">
        <v>0</v>
      </c>
      <c r="F50" s="114">
        <v>5</v>
      </c>
      <c r="G50" s="114">
        <v>57</v>
      </c>
      <c r="H50" s="114">
        <v>0</v>
      </c>
      <c r="I50" s="114">
        <v>0</v>
      </c>
      <c r="J50" s="114">
        <v>9</v>
      </c>
      <c r="K50" s="114">
        <v>1</v>
      </c>
      <c r="L50" s="114">
        <v>20</v>
      </c>
      <c r="M50" s="114">
        <v>0</v>
      </c>
      <c r="N50" s="114">
        <v>0</v>
      </c>
      <c r="O50" s="114">
        <v>36</v>
      </c>
      <c r="P50" s="114">
        <v>0</v>
      </c>
      <c r="Q50" s="114">
        <v>17</v>
      </c>
      <c r="R50" s="114">
        <v>0</v>
      </c>
      <c r="S50" s="114">
        <v>14</v>
      </c>
      <c r="T50" s="114">
        <v>5</v>
      </c>
    </row>
    <row r="51" spans="1:20" ht="18" customHeight="1">
      <c r="A51" s="117" t="s">
        <v>248</v>
      </c>
      <c r="B51" s="132" t="s">
        <v>280</v>
      </c>
      <c r="C51" s="118">
        <f t="shared" si="3"/>
        <v>183</v>
      </c>
      <c r="D51" s="118">
        <f t="shared" si="4"/>
        <v>182</v>
      </c>
      <c r="E51" s="114">
        <v>0</v>
      </c>
      <c r="F51" s="114">
        <v>8</v>
      </c>
      <c r="G51" s="114">
        <v>54</v>
      </c>
      <c r="H51" s="114">
        <v>0</v>
      </c>
      <c r="I51" s="114">
        <v>0</v>
      </c>
      <c r="J51" s="114">
        <v>6</v>
      </c>
      <c r="K51" s="114">
        <v>23</v>
      </c>
      <c r="L51" s="114">
        <v>9</v>
      </c>
      <c r="M51" s="114">
        <v>0</v>
      </c>
      <c r="N51" s="114">
        <v>0</v>
      </c>
      <c r="O51" s="114">
        <v>22</v>
      </c>
      <c r="P51" s="114">
        <v>7</v>
      </c>
      <c r="Q51" s="114">
        <v>26</v>
      </c>
      <c r="R51" s="114">
        <v>0</v>
      </c>
      <c r="S51" s="114">
        <v>27</v>
      </c>
      <c r="T51" s="114">
        <v>1</v>
      </c>
    </row>
    <row r="52" spans="1:20" ht="18" customHeight="1">
      <c r="A52" s="117" t="s">
        <v>249</v>
      </c>
      <c r="B52" s="132" t="s">
        <v>87</v>
      </c>
      <c r="C52" s="118">
        <f t="shared" si="3"/>
        <v>129</v>
      </c>
      <c r="D52" s="118">
        <f t="shared" si="4"/>
        <v>122</v>
      </c>
      <c r="E52" s="114">
        <v>1</v>
      </c>
      <c r="F52" s="114">
        <v>6</v>
      </c>
      <c r="G52" s="114">
        <v>41</v>
      </c>
      <c r="H52" s="114">
        <v>0</v>
      </c>
      <c r="I52" s="114">
        <v>0</v>
      </c>
      <c r="J52" s="114">
        <v>4</v>
      </c>
      <c r="K52" s="114">
        <v>2</v>
      </c>
      <c r="L52" s="114">
        <v>20</v>
      </c>
      <c r="M52" s="114">
        <v>0</v>
      </c>
      <c r="N52" s="114">
        <v>0</v>
      </c>
      <c r="O52" s="114">
        <v>16</v>
      </c>
      <c r="P52" s="114">
        <v>18</v>
      </c>
      <c r="Q52" s="114">
        <v>14</v>
      </c>
      <c r="R52" s="114">
        <v>0</v>
      </c>
      <c r="S52" s="114">
        <v>0</v>
      </c>
      <c r="T52" s="114">
        <v>7</v>
      </c>
    </row>
    <row r="53" spans="1:20" ht="18" customHeight="1">
      <c r="A53" s="117" t="s">
        <v>250</v>
      </c>
      <c r="B53" s="132" t="s">
        <v>88</v>
      </c>
      <c r="C53" s="118">
        <f t="shared" si="3"/>
        <v>103</v>
      </c>
      <c r="D53" s="118">
        <f t="shared" si="4"/>
        <v>101</v>
      </c>
      <c r="E53" s="114">
        <v>0</v>
      </c>
      <c r="F53" s="114">
        <v>6</v>
      </c>
      <c r="G53" s="114">
        <v>35</v>
      </c>
      <c r="H53" s="114">
        <v>0</v>
      </c>
      <c r="I53" s="114">
        <v>0</v>
      </c>
      <c r="J53" s="114">
        <v>7</v>
      </c>
      <c r="K53" s="114">
        <v>3</v>
      </c>
      <c r="L53" s="114">
        <v>12</v>
      </c>
      <c r="M53" s="114">
        <v>0</v>
      </c>
      <c r="N53" s="114">
        <v>0</v>
      </c>
      <c r="O53" s="114">
        <v>12</v>
      </c>
      <c r="P53" s="114">
        <v>14</v>
      </c>
      <c r="Q53" s="114">
        <v>10</v>
      </c>
      <c r="R53" s="114">
        <v>1</v>
      </c>
      <c r="S53" s="114">
        <v>1</v>
      </c>
      <c r="T53" s="114">
        <v>2</v>
      </c>
    </row>
    <row r="54" spans="1:20" ht="18" customHeight="1">
      <c r="A54" s="117" t="s">
        <v>251</v>
      </c>
      <c r="B54" s="133" t="s">
        <v>281</v>
      </c>
      <c r="C54" s="118">
        <f t="shared" si="3"/>
        <v>95</v>
      </c>
      <c r="D54" s="118">
        <f t="shared" si="4"/>
        <v>93</v>
      </c>
      <c r="E54" s="114">
        <v>0</v>
      </c>
      <c r="F54" s="114">
        <v>6</v>
      </c>
      <c r="G54" s="114">
        <v>28</v>
      </c>
      <c r="H54" s="114">
        <v>0</v>
      </c>
      <c r="I54" s="114">
        <v>0</v>
      </c>
      <c r="J54" s="114">
        <v>4</v>
      </c>
      <c r="K54" s="114">
        <v>0</v>
      </c>
      <c r="L54" s="114">
        <v>16</v>
      </c>
      <c r="M54" s="114">
        <v>0</v>
      </c>
      <c r="N54" s="114">
        <v>0</v>
      </c>
      <c r="O54" s="114">
        <v>18</v>
      </c>
      <c r="P54" s="114">
        <v>9</v>
      </c>
      <c r="Q54" s="114">
        <v>11</v>
      </c>
      <c r="R54" s="114">
        <v>1</v>
      </c>
      <c r="S54" s="114">
        <v>0</v>
      </c>
      <c r="T54" s="114">
        <v>2</v>
      </c>
    </row>
    <row r="55" spans="1:20" ht="18" customHeight="1">
      <c r="A55" s="117" t="s">
        <v>252</v>
      </c>
      <c r="B55" s="134" t="s">
        <v>293</v>
      </c>
      <c r="C55" s="118">
        <f t="shared" si="3"/>
        <v>252</v>
      </c>
      <c r="D55" s="118">
        <f t="shared" si="4"/>
        <v>217</v>
      </c>
      <c r="E55" s="114">
        <v>1</v>
      </c>
      <c r="F55" s="114">
        <v>10</v>
      </c>
      <c r="G55" s="114">
        <v>79</v>
      </c>
      <c r="H55" s="114">
        <v>0</v>
      </c>
      <c r="I55" s="114">
        <v>1</v>
      </c>
      <c r="J55" s="114">
        <v>10</v>
      </c>
      <c r="K55" s="114">
        <v>2</v>
      </c>
      <c r="L55" s="114">
        <v>16</v>
      </c>
      <c r="M55" s="114">
        <v>0</v>
      </c>
      <c r="N55" s="114">
        <v>0</v>
      </c>
      <c r="O55" s="114">
        <v>38</v>
      </c>
      <c r="P55" s="114">
        <v>31</v>
      </c>
      <c r="Q55" s="114">
        <v>27</v>
      </c>
      <c r="R55" s="114">
        <v>0</v>
      </c>
      <c r="S55" s="114">
        <v>2</v>
      </c>
      <c r="T55" s="114">
        <v>35</v>
      </c>
    </row>
    <row r="56" spans="1:20" ht="18" customHeight="1">
      <c r="A56" s="117" t="s">
        <v>253</v>
      </c>
      <c r="B56" s="132" t="s">
        <v>89</v>
      </c>
      <c r="C56" s="118">
        <f t="shared" si="3"/>
        <v>155</v>
      </c>
      <c r="D56" s="118">
        <f t="shared" si="4"/>
        <v>153</v>
      </c>
      <c r="E56" s="114">
        <v>0</v>
      </c>
      <c r="F56" s="114">
        <v>7</v>
      </c>
      <c r="G56" s="114">
        <v>56</v>
      </c>
      <c r="H56" s="114">
        <v>0</v>
      </c>
      <c r="I56" s="114">
        <v>0</v>
      </c>
      <c r="J56" s="114">
        <v>14</v>
      </c>
      <c r="K56" s="114">
        <v>7</v>
      </c>
      <c r="L56" s="114">
        <v>13</v>
      </c>
      <c r="M56" s="114">
        <v>0</v>
      </c>
      <c r="N56" s="114">
        <v>0</v>
      </c>
      <c r="O56" s="114">
        <v>19</v>
      </c>
      <c r="P56" s="114">
        <v>3</v>
      </c>
      <c r="Q56" s="114">
        <v>17</v>
      </c>
      <c r="R56" s="114">
        <v>1</v>
      </c>
      <c r="S56" s="114">
        <v>16</v>
      </c>
      <c r="T56" s="114">
        <v>2</v>
      </c>
    </row>
    <row r="57" spans="1:20" ht="18" customHeight="1">
      <c r="A57" s="117" t="s">
        <v>254</v>
      </c>
      <c r="B57" s="134" t="s">
        <v>297</v>
      </c>
      <c r="C57" s="118">
        <f t="shared" si="3"/>
        <v>115</v>
      </c>
      <c r="D57" s="118">
        <f t="shared" si="4"/>
        <v>105</v>
      </c>
      <c r="E57" s="114"/>
      <c r="F57" s="114" t="s">
        <v>35</v>
      </c>
      <c r="G57" s="114" t="s">
        <v>243</v>
      </c>
      <c r="H57" s="114"/>
      <c r="I57" s="114"/>
      <c r="J57" s="114" t="s">
        <v>35</v>
      </c>
      <c r="K57" s="114" t="s">
        <v>33</v>
      </c>
      <c r="L57" s="114" t="s">
        <v>35</v>
      </c>
      <c r="M57" s="114"/>
      <c r="N57" s="114"/>
      <c r="O57" s="114">
        <v>0</v>
      </c>
      <c r="P57" s="114" t="s">
        <v>66</v>
      </c>
      <c r="Q57" s="114" t="s">
        <v>54</v>
      </c>
      <c r="R57" s="114"/>
      <c r="S57" s="114" t="s">
        <v>59</v>
      </c>
      <c r="T57" s="114" t="s">
        <v>51</v>
      </c>
    </row>
    <row r="58" spans="1:20" s="65" customFormat="1" ht="18" customHeight="1">
      <c r="A58" s="117" t="s">
        <v>255</v>
      </c>
      <c r="B58" s="134" t="s">
        <v>294</v>
      </c>
      <c r="C58" s="118">
        <f t="shared" si="3"/>
        <v>109</v>
      </c>
      <c r="D58" s="118">
        <f t="shared" si="4"/>
        <v>108</v>
      </c>
      <c r="E58" s="114">
        <v>0</v>
      </c>
      <c r="F58" s="114">
        <v>10</v>
      </c>
      <c r="G58" s="114">
        <v>37</v>
      </c>
      <c r="H58" s="114">
        <v>0</v>
      </c>
      <c r="I58" s="114">
        <v>0</v>
      </c>
      <c r="J58" s="114">
        <v>3</v>
      </c>
      <c r="K58" s="114">
        <v>0</v>
      </c>
      <c r="L58" s="114">
        <v>13</v>
      </c>
      <c r="M58" s="114">
        <v>0</v>
      </c>
      <c r="N58" s="114">
        <v>0</v>
      </c>
      <c r="O58" s="114">
        <v>21</v>
      </c>
      <c r="P58" s="114">
        <v>9</v>
      </c>
      <c r="Q58" s="114">
        <v>14</v>
      </c>
      <c r="R58" s="114">
        <v>0</v>
      </c>
      <c r="S58" s="114">
        <v>1</v>
      </c>
      <c r="T58" s="114">
        <v>1</v>
      </c>
    </row>
    <row r="59" spans="1:20" ht="18" customHeight="1">
      <c r="A59" s="117" t="s">
        <v>256</v>
      </c>
      <c r="B59" s="134" t="s">
        <v>301</v>
      </c>
      <c r="C59" s="118">
        <f t="shared" si="3"/>
        <v>0</v>
      </c>
      <c r="D59" s="118">
        <f t="shared" si="4"/>
        <v>0</v>
      </c>
      <c r="E59" s="114"/>
      <c r="F59" s="114"/>
      <c r="G59" s="114"/>
      <c r="H59" s="114"/>
      <c r="I59" s="114"/>
      <c r="J59" s="114"/>
      <c r="K59" s="114"/>
      <c r="L59" s="114"/>
      <c r="M59" s="114"/>
      <c r="N59" s="114"/>
      <c r="O59" s="114"/>
      <c r="P59" s="114"/>
      <c r="Q59" s="114"/>
      <c r="R59" s="114"/>
      <c r="S59" s="114"/>
      <c r="T59" s="114"/>
    </row>
    <row r="60" spans="1:20" ht="18" customHeight="1">
      <c r="A60" s="117" t="s">
        <v>257</v>
      </c>
      <c r="B60" s="132" t="s">
        <v>90</v>
      </c>
      <c r="C60" s="118">
        <f t="shared" si="3"/>
        <v>184</v>
      </c>
      <c r="D60" s="118">
        <f t="shared" si="4"/>
        <v>168</v>
      </c>
      <c r="E60" s="114">
        <v>0</v>
      </c>
      <c r="F60" s="114">
        <v>12</v>
      </c>
      <c r="G60" s="114">
        <v>58</v>
      </c>
      <c r="H60" s="114">
        <v>0</v>
      </c>
      <c r="I60" s="114">
        <v>0</v>
      </c>
      <c r="J60" s="114">
        <v>9</v>
      </c>
      <c r="K60" s="114">
        <v>2</v>
      </c>
      <c r="L60" s="114">
        <v>21</v>
      </c>
      <c r="M60" s="114">
        <v>0</v>
      </c>
      <c r="N60" s="114">
        <v>0</v>
      </c>
      <c r="O60" s="114">
        <v>20</v>
      </c>
      <c r="P60" s="114">
        <v>8</v>
      </c>
      <c r="Q60" s="114">
        <v>24</v>
      </c>
      <c r="R60" s="114">
        <v>2</v>
      </c>
      <c r="S60" s="114">
        <v>12</v>
      </c>
      <c r="T60" s="114">
        <v>16</v>
      </c>
    </row>
    <row r="61" spans="1:20" ht="18" customHeight="1">
      <c r="A61" s="117" t="s">
        <v>258</v>
      </c>
      <c r="B61" s="134" t="s">
        <v>296</v>
      </c>
      <c r="C61" s="118">
        <f t="shared" si="3"/>
        <v>150</v>
      </c>
      <c r="D61" s="118">
        <f t="shared" si="4"/>
        <v>148</v>
      </c>
      <c r="E61" s="114">
        <v>0</v>
      </c>
      <c r="F61" s="114">
        <v>6</v>
      </c>
      <c r="G61" s="114">
        <v>45</v>
      </c>
      <c r="H61" s="114">
        <v>0</v>
      </c>
      <c r="I61" s="114">
        <v>0</v>
      </c>
      <c r="J61" s="114">
        <v>4</v>
      </c>
      <c r="K61" s="114">
        <v>10</v>
      </c>
      <c r="L61" s="114">
        <v>14</v>
      </c>
      <c r="M61" s="114">
        <v>0</v>
      </c>
      <c r="N61" s="114">
        <v>0</v>
      </c>
      <c r="O61" s="114">
        <v>15</v>
      </c>
      <c r="P61" s="114">
        <v>14</v>
      </c>
      <c r="Q61" s="114">
        <v>24</v>
      </c>
      <c r="R61" s="114">
        <v>0</v>
      </c>
      <c r="S61" s="114">
        <v>16</v>
      </c>
      <c r="T61" s="114">
        <v>2</v>
      </c>
    </row>
    <row r="62" spans="1:20" ht="18" customHeight="1">
      <c r="A62" s="117" t="s">
        <v>259</v>
      </c>
      <c r="B62" s="134" t="s">
        <v>295</v>
      </c>
      <c r="C62" s="118">
        <f t="shared" si="3"/>
        <v>115</v>
      </c>
      <c r="D62" s="118">
        <f t="shared" si="4"/>
        <v>112</v>
      </c>
      <c r="E62" s="114">
        <v>0</v>
      </c>
      <c r="F62" s="114">
        <v>5</v>
      </c>
      <c r="G62" s="114">
        <v>43</v>
      </c>
      <c r="H62" s="114">
        <v>0</v>
      </c>
      <c r="I62" s="114">
        <v>1</v>
      </c>
      <c r="J62" s="114">
        <v>11</v>
      </c>
      <c r="K62" s="114">
        <v>1</v>
      </c>
      <c r="L62" s="114">
        <v>10</v>
      </c>
      <c r="M62" s="114">
        <v>0</v>
      </c>
      <c r="N62" s="114">
        <v>0</v>
      </c>
      <c r="O62" s="114">
        <v>15</v>
      </c>
      <c r="P62" s="114">
        <v>11</v>
      </c>
      <c r="Q62" s="114">
        <v>13</v>
      </c>
      <c r="R62" s="114">
        <v>2</v>
      </c>
      <c r="S62" s="114">
        <v>0</v>
      </c>
      <c r="T62" s="114">
        <v>3</v>
      </c>
    </row>
    <row r="63" spans="1:20" ht="18" customHeight="1">
      <c r="A63" s="117" t="s">
        <v>260</v>
      </c>
      <c r="B63" s="133" t="s">
        <v>287</v>
      </c>
      <c r="C63" s="118">
        <f t="shared" si="3"/>
        <v>134</v>
      </c>
      <c r="D63" s="118">
        <f t="shared" si="4"/>
        <v>114</v>
      </c>
      <c r="E63" s="114">
        <v>0</v>
      </c>
      <c r="F63" s="114">
        <v>3</v>
      </c>
      <c r="G63" s="114">
        <v>37</v>
      </c>
      <c r="H63" s="114">
        <v>0</v>
      </c>
      <c r="I63" s="114">
        <v>0</v>
      </c>
      <c r="J63" s="114">
        <v>7</v>
      </c>
      <c r="K63" s="114">
        <v>7</v>
      </c>
      <c r="L63" s="114">
        <v>13</v>
      </c>
      <c r="M63" s="114">
        <v>0</v>
      </c>
      <c r="N63" s="114">
        <v>0</v>
      </c>
      <c r="O63" s="114">
        <v>13</v>
      </c>
      <c r="P63" s="114">
        <v>9</v>
      </c>
      <c r="Q63" s="114">
        <v>14</v>
      </c>
      <c r="R63" s="114">
        <v>0</v>
      </c>
      <c r="S63" s="114">
        <v>11</v>
      </c>
      <c r="T63" s="114">
        <v>20</v>
      </c>
    </row>
    <row r="64" spans="1:20" ht="18" customHeight="1">
      <c r="A64" s="117" t="s">
        <v>261</v>
      </c>
      <c r="B64" s="132" t="s">
        <v>91</v>
      </c>
      <c r="C64" s="118">
        <f t="shared" si="3"/>
        <v>134</v>
      </c>
      <c r="D64" s="118">
        <f t="shared" si="4"/>
        <v>127</v>
      </c>
      <c r="E64" s="114">
        <v>0</v>
      </c>
      <c r="F64" s="114">
        <v>3</v>
      </c>
      <c r="G64" s="114">
        <v>39</v>
      </c>
      <c r="H64" s="114">
        <v>0</v>
      </c>
      <c r="I64" s="114">
        <v>0</v>
      </c>
      <c r="J64" s="114">
        <v>6</v>
      </c>
      <c r="K64" s="114">
        <v>6</v>
      </c>
      <c r="L64" s="114">
        <v>9</v>
      </c>
      <c r="M64" s="114">
        <v>0</v>
      </c>
      <c r="N64" s="114">
        <v>0</v>
      </c>
      <c r="O64" s="114">
        <v>13</v>
      </c>
      <c r="P64" s="114">
        <v>18</v>
      </c>
      <c r="Q64" s="114">
        <v>17</v>
      </c>
      <c r="R64" s="114">
        <v>0</v>
      </c>
      <c r="S64" s="114">
        <v>16</v>
      </c>
      <c r="T64" s="114">
        <v>7</v>
      </c>
    </row>
    <row r="65" spans="1:20" ht="18" customHeight="1">
      <c r="A65" s="117" t="s">
        <v>262</v>
      </c>
      <c r="B65" s="133" t="s">
        <v>300</v>
      </c>
      <c r="C65" s="118">
        <f t="shared" si="3"/>
        <v>172</v>
      </c>
      <c r="D65" s="118">
        <f t="shared" si="4"/>
        <v>158</v>
      </c>
      <c r="E65" s="114">
        <v>0</v>
      </c>
      <c r="F65" s="114">
        <v>7</v>
      </c>
      <c r="G65" s="114">
        <v>53</v>
      </c>
      <c r="H65" s="114">
        <v>0</v>
      </c>
      <c r="I65" s="114">
        <v>0</v>
      </c>
      <c r="J65" s="114">
        <v>7</v>
      </c>
      <c r="K65" s="114">
        <v>6</v>
      </c>
      <c r="L65" s="114">
        <v>26</v>
      </c>
      <c r="M65" s="114">
        <v>0</v>
      </c>
      <c r="N65" s="114">
        <v>0</v>
      </c>
      <c r="O65" s="114">
        <v>22</v>
      </c>
      <c r="P65" s="114">
        <v>3</v>
      </c>
      <c r="Q65" s="114">
        <v>23</v>
      </c>
      <c r="R65" s="114">
        <v>0</v>
      </c>
      <c r="S65" s="114">
        <v>11</v>
      </c>
      <c r="T65" s="114">
        <v>14</v>
      </c>
    </row>
    <row r="66" spans="1:20" ht="18" customHeight="1">
      <c r="A66" s="117" t="s">
        <v>263</v>
      </c>
      <c r="B66" s="133" t="s">
        <v>288</v>
      </c>
      <c r="C66" s="118">
        <f t="shared" si="3"/>
        <v>203</v>
      </c>
      <c r="D66" s="118">
        <f t="shared" si="4"/>
        <v>190</v>
      </c>
      <c r="E66" s="114">
        <v>0</v>
      </c>
      <c r="F66" s="114">
        <v>6</v>
      </c>
      <c r="G66" s="114">
        <v>55</v>
      </c>
      <c r="H66" s="114">
        <v>0</v>
      </c>
      <c r="I66" s="114">
        <v>0</v>
      </c>
      <c r="J66" s="114">
        <v>7</v>
      </c>
      <c r="K66" s="114">
        <v>7</v>
      </c>
      <c r="L66" s="114">
        <v>23</v>
      </c>
      <c r="M66" s="114">
        <v>0</v>
      </c>
      <c r="N66" s="114">
        <v>1</v>
      </c>
      <c r="O66" s="114">
        <v>57</v>
      </c>
      <c r="P66" s="114">
        <v>15</v>
      </c>
      <c r="Q66" s="114">
        <v>19</v>
      </c>
      <c r="R66" s="114">
        <v>0</v>
      </c>
      <c r="S66" s="114">
        <v>0</v>
      </c>
      <c r="T66" s="114">
        <v>13</v>
      </c>
    </row>
    <row r="67" spans="1:20" ht="18" customHeight="1">
      <c r="A67" s="117" t="s">
        <v>264</v>
      </c>
      <c r="B67" s="134" t="s">
        <v>305</v>
      </c>
      <c r="C67" s="118">
        <f t="shared" si="3"/>
        <v>0</v>
      </c>
      <c r="D67" s="118">
        <f t="shared" si="4"/>
        <v>0</v>
      </c>
      <c r="E67" s="114"/>
      <c r="F67" s="114"/>
      <c r="G67" s="114"/>
      <c r="H67" s="114"/>
      <c r="I67" s="114"/>
      <c r="J67" s="114"/>
      <c r="K67" s="114"/>
      <c r="L67" s="114"/>
      <c r="M67" s="114"/>
      <c r="N67" s="114"/>
      <c r="O67" s="114"/>
      <c r="P67" s="114"/>
      <c r="Q67" s="114"/>
      <c r="R67" s="114"/>
      <c r="S67" s="114"/>
      <c r="T67" s="114"/>
    </row>
    <row r="68" spans="1:20" ht="18" customHeight="1">
      <c r="A68" s="117" t="s">
        <v>265</v>
      </c>
      <c r="B68" s="132" t="s">
        <v>95</v>
      </c>
      <c r="C68" s="118">
        <f t="shared" si="3"/>
        <v>95</v>
      </c>
      <c r="D68" s="118">
        <f t="shared" si="4"/>
        <v>95</v>
      </c>
      <c r="E68" s="114">
        <v>0</v>
      </c>
      <c r="F68" s="114">
        <v>11</v>
      </c>
      <c r="G68" s="114">
        <v>29</v>
      </c>
      <c r="H68" s="114">
        <v>0</v>
      </c>
      <c r="I68" s="114">
        <v>0</v>
      </c>
      <c r="J68" s="114">
        <v>9</v>
      </c>
      <c r="K68" s="114">
        <v>4</v>
      </c>
      <c r="L68" s="114">
        <v>14</v>
      </c>
      <c r="M68" s="114">
        <v>0</v>
      </c>
      <c r="N68" s="114">
        <v>0</v>
      </c>
      <c r="O68" s="114">
        <v>5</v>
      </c>
      <c r="P68" s="114">
        <v>1</v>
      </c>
      <c r="Q68" s="114">
        <v>11</v>
      </c>
      <c r="R68" s="114">
        <v>0</v>
      </c>
      <c r="S68" s="114">
        <v>11</v>
      </c>
      <c r="T68" s="114">
        <v>0</v>
      </c>
    </row>
    <row r="69" spans="1:20" ht="18" customHeight="1">
      <c r="A69" s="117" t="s">
        <v>266</v>
      </c>
      <c r="B69" s="132" t="s">
        <v>92</v>
      </c>
      <c r="C69" s="118">
        <f t="shared" si="3"/>
        <v>111</v>
      </c>
      <c r="D69" s="118">
        <f t="shared" si="4"/>
        <v>111</v>
      </c>
      <c r="E69" s="114">
        <v>0</v>
      </c>
      <c r="F69" s="114">
        <v>7</v>
      </c>
      <c r="G69" s="114">
        <v>41</v>
      </c>
      <c r="H69" s="114">
        <v>0</v>
      </c>
      <c r="I69" s="114">
        <v>1</v>
      </c>
      <c r="J69" s="114">
        <v>8</v>
      </c>
      <c r="K69" s="114">
        <v>2</v>
      </c>
      <c r="L69" s="114">
        <v>13</v>
      </c>
      <c r="M69" s="114">
        <v>0</v>
      </c>
      <c r="N69" s="114">
        <v>0</v>
      </c>
      <c r="O69" s="114">
        <v>11</v>
      </c>
      <c r="P69" s="114">
        <v>12</v>
      </c>
      <c r="Q69" s="114">
        <v>14</v>
      </c>
      <c r="R69" s="114">
        <v>0</v>
      </c>
      <c r="S69" s="114">
        <v>2</v>
      </c>
      <c r="T69" s="114">
        <v>0</v>
      </c>
    </row>
    <row r="70" spans="1:20" ht="18" customHeight="1">
      <c r="A70" s="117" t="s">
        <v>267</v>
      </c>
      <c r="B70" s="132" t="s">
        <v>93</v>
      </c>
      <c r="C70" s="118">
        <f t="shared" si="3"/>
        <v>136</v>
      </c>
      <c r="D70" s="118">
        <f t="shared" si="4"/>
        <v>131</v>
      </c>
      <c r="E70" s="114">
        <v>0</v>
      </c>
      <c r="F70" s="114">
        <v>9</v>
      </c>
      <c r="G70" s="114">
        <v>45</v>
      </c>
      <c r="H70" s="114">
        <v>0</v>
      </c>
      <c r="I70" s="114">
        <v>0</v>
      </c>
      <c r="J70" s="114">
        <v>7</v>
      </c>
      <c r="K70" s="114">
        <v>3</v>
      </c>
      <c r="L70" s="114">
        <v>26</v>
      </c>
      <c r="M70" s="114">
        <v>0</v>
      </c>
      <c r="N70" s="114">
        <v>0</v>
      </c>
      <c r="O70" s="114">
        <v>12</v>
      </c>
      <c r="P70" s="114">
        <v>2</v>
      </c>
      <c r="Q70" s="114">
        <v>15</v>
      </c>
      <c r="R70" s="114">
        <v>0</v>
      </c>
      <c r="S70" s="114">
        <v>12</v>
      </c>
      <c r="T70" s="114">
        <v>5</v>
      </c>
    </row>
    <row r="71" spans="1:20" ht="18" customHeight="1">
      <c r="A71" s="117" t="s">
        <v>268</v>
      </c>
      <c r="B71" s="132" t="s">
        <v>94</v>
      </c>
      <c r="C71" s="118">
        <f t="shared" si="3"/>
        <v>299</v>
      </c>
      <c r="D71" s="118">
        <f t="shared" si="4"/>
        <v>290</v>
      </c>
      <c r="E71" s="114"/>
      <c r="F71" s="114">
        <v>7</v>
      </c>
      <c r="G71" s="114">
        <v>100</v>
      </c>
      <c r="H71" s="114"/>
      <c r="I71" s="114"/>
      <c r="J71" s="114">
        <v>14</v>
      </c>
      <c r="K71" s="114">
        <v>22</v>
      </c>
      <c r="L71" s="114">
        <v>38</v>
      </c>
      <c r="M71" s="114"/>
      <c r="N71" s="114"/>
      <c r="O71" s="114">
        <v>32</v>
      </c>
      <c r="P71" s="114">
        <v>4</v>
      </c>
      <c r="Q71" s="114">
        <v>37</v>
      </c>
      <c r="R71" s="114"/>
      <c r="S71" s="114">
        <v>36</v>
      </c>
      <c r="T71" s="114">
        <v>9</v>
      </c>
    </row>
    <row r="72" spans="1:20" ht="18" customHeight="1">
      <c r="A72" s="117" t="s">
        <v>269</v>
      </c>
      <c r="B72" s="133" t="s">
        <v>289</v>
      </c>
      <c r="C72" s="118">
        <f t="shared" si="3"/>
        <v>121</v>
      </c>
      <c r="D72" s="118">
        <f t="shared" si="4"/>
        <v>117</v>
      </c>
      <c r="E72" s="114">
        <v>0</v>
      </c>
      <c r="F72" s="114">
        <v>6</v>
      </c>
      <c r="G72" s="114">
        <v>44</v>
      </c>
      <c r="H72" s="114">
        <v>0</v>
      </c>
      <c r="I72" s="114">
        <v>0</v>
      </c>
      <c r="J72" s="114">
        <v>5</v>
      </c>
      <c r="K72" s="114">
        <v>2</v>
      </c>
      <c r="L72" s="114">
        <v>28</v>
      </c>
      <c r="M72" s="114">
        <v>0</v>
      </c>
      <c r="N72" s="114">
        <v>0</v>
      </c>
      <c r="O72" s="114">
        <v>12</v>
      </c>
      <c r="P72" s="114">
        <v>1</v>
      </c>
      <c r="Q72" s="114">
        <v>13</v>
      </c>
      <c r="R72" s="114">
        <v>0</v>
      </c>
      <c r="S72" s="114">
        <v>6</v>
      </c>
      <c r="T72" s="114">
        <v>4</v>
      </c>
    </row>
    <row r="73" spans="1:20" ht="18" customHeight="1">
      <c r="A73" s="117" t="s">
        <v>270</v>
      </c>
      <c r="B73" s="133" t="s">
        <v>290</v>
      </c>
      <c r="C73" s="118">
        <f t="shared" si="3"/>
        <v>127</v>
      </c>
      <c r="D73" s="118">
        <f t="shared" si="4"/>
        <v>114</v>
      </c>
      <c r="E73" s="114">
        <v>0</v>
      </c>
      <c r="F73" s="114">
        <v>8</v>
      </c>
      <c r="G73" s="114">
        <v>47</v>
      </c>
      <c r="H73" s="114">
        <v>0</v>
      </c>
      <c r="I73" s="114">
        <v>0</v>
      </c>
      <c r="J73" s="114">
        <v>3</v>
      </c>
      <c r="K73" s="114">
        <v>3</v>
      </c>
      <c r="L73" s="114">
        <v>16</v>
      </c>
      <c r="M73" s="114">
        <v>0</v>
      </c>
      <c r="N73" s="114">
        <v>0</v>
      </c>
      <c r="O73" s="114">
        <v>14</v>
      </c>
      <c r="P73" s="114">
        <v>7</v>
      </c>
      <c r="Q73" s="114">
        <v>11</v>
      </c>
      <c r="R73" s="114">
        <v>0</v>
      </c>
      <c r="S73" s="114">
        <v>5</v>
      </c>
      <c r="T73" s="114">
        <v>13</v>
      </c>
    </row>
    <row r="74" spans="1:20" ht="18" customHeight="1">
      <c r="A74" s="117" t="s">
        <v>271</v>
      </c>
      <c r="B74" s="132" t="s">
        <v>96</v>
      </c>
      <c r="C74" s="118">
        <f t="shared" si="3"/>
        <v>116</v>
      </c>
      <c r="D74" s="118">
        <f t="shared" si="4"/>
        <v>116</v>
      </c>
      <c r="E74" s="114">
        <v>0</v>
      </c>
      <c r="F74" s="114">
        <v>8</v>
      </c>
      <c r="G74" s="114">
        <v>33</v>
      </c>
      <c r="H74" s="114">
        <v>0</v>
      </c>
      <c r="I74" s="114">
        <v>0</v>
      </c>
      <c r="J74" s="114">
        <v>10</v>
      </c>
      <c r="K74" s="114">
        <v>3</v>
      </c>
      <c r="L74" s="114">
        <v>26</v>
      </c>
      <c r="M74" s="114">
        <v>0</v>
      </c>
      <c r="N74" s="114">
        <v>0</v>
      </c>
      <c r="O74" s="114">
        <v>13</v>
      </c>
      <c r="P74" s="114">
        <v>9</v>
      </c>
      <c r="Q74" s="114">
        <v>14</v>
      </c>
      <c r="R74" s="114">
        <v>0</v>
      </c>
      <c r="S74" s="114">
        <v>0</v>
      </c>
      <c r="T74" s="114">
        <v>0</v>
      </c>
    </row>
    <row r="75" spans="1:20" ht="18" customHeight="1">
      <c r="A75" s="117" t="s">
        <v>272</v>
      </c>
      <c r="B75" s="132" t="s">
        <v>97</v>
      </c>
      <c r="C75" s="118">
        <f t="shared" si="3"/>
        <v>118</v>
      </c>
      <c r="D75" s="118">
        <f t="shared" si="4"/>
        <v>116</v>
      </c>
      <c r="E75" s="114">
        <v>0</v>
      </c>
      <c r="F75" s="114">
        <v>7</v>
      </c>
      <c r="G75" s="114">
        <v>37</v>
      </c>
      <c r="H75" s="114">
        <v>0</v>
      </c>
      <c r="I75" s="114">
        <v>0</v>
      </c>
      <c r="J75" s="114">
        <v>10</v>
      </c>
      <c r="K75" s="114">
        <v>5</v>
      </c>
      <c r="L75" s="114">
        <v>16</v>
      </c>
      <c r="M75" s="114">
        <v>0</v>
      </c>
      <c r="N75" s="114">
        <v>0</v>
      </c>
      <c r="O75" s="114">
        <v>6</v>
      </c>
      <c r="P75" s="114">
        <v>5</v>
      </c>
      <c r="Q75" s="114">
        <v>13</v>
      </c>
      <c r="R75" s="114">
        <v>0</v>
      </c>
      <c r="S75" s="114">
        <v>17</v>
      </c>
      <c r="T75" s="114">
        <v>2</v>
      </c>
    </row>
    <row r="77" spans="1:20" ht="16.5">
      <c r="A77" s="73"/>
      <c r="B77" s="604" t="s">
        <v>120</v>
      </c>
      <c r="C77" s="604"/>
      <c r="D77" s="604"/>
      <c r="E77" s="54"/>
      <c r="F77" s="10"/>
      <c r="G77" s="10"/>
      <c r="H77" s="10"/>
      <c r="I77" s="10"/>
      <c r="J77" s="10"/>
      <c r="K77" s="10" t="s">
        <v>174</v>
      </c>
      <c r="L77" s="53"/>
      <c r="M77" s="605" t="s">
        <v>120</v>
      </c>
      <c r="N77" s="605"/>
      <c r="O77" s="605"/>
      <c r="P77" s="605"/>
      <c r="Q77" s="605"/>
      <c r="R77" s="605"/>
      <c r="S77" s="605"/>
      <c r="T77" s="605"/>
    </row>
    <row r="78" spans="1:20" ht="16.5">
      <c r="A78" s="73"/>
      <c r="B78" s="606" t="s">
        <v>175</v>
      </c>
      <c r="C78" s="606"/>
      <c r="D78" s="606"/>
      <c r="E78" s="54"/>
      <c r="F78" s="55"/>
      <c r="G78" s="55"/>
      <c r="H78" s="55"/>
      <c r="I78" s="55"/>
      <c r="J78" s="55"/>
      <c r="K78" s="55"/>
      <c r="L78" s="53"/>
      <c r="M78" s="607" t="s">
        <v>176</v>
      </c>
      <c r="N78" s="607"/>
      <c r="O78" s="607"/>
      <c r="P78" s="607"/>
      <c r="Q78" s="607"/>
      <c r="R78" s="607"/>
      <c r="S78" s="607"/>
      <c r="T78" s="607"/>
    </row>
    <row r="79" spans="2:20" ht="16.5">
      <c r="B79" s="570" t="s">
        <v>121</v>
      </c>
      <c r="C79" s="570"/>
      <c r="D79" s="570"/>
      <c r="M79" s="571" t="s">
        <v>122</v>
      </c>
      <c r="N79" s="571"/>
      <c r="O79" s="571"/>
      <c r="P79" s="571"/>
      <c r="Q79" s="571"/>
      <c r="R79" s="571"/>
      <c r="S79" s="571"/>
      <c r="T79" s="571"/>
    </row>
    <row r="80" spans="17:20" ht="15.75">
      <c r="Q80" s="6"/>
      <c r="R80" s="6"/>
      <c r="S80" s="6"/>
      <c r="T80" s="6"/>
    </row>
    <row r="81" spans="1:20" ht="15.75">
      <c r="A81" s="6"/>
      <c r="B81" s="6"/>
      <c r="C81" s="6"/>
      <c r="D81" s="6"/>
      <c r="E81" s="6"/>
      <c r="F81" s="6"/>
      <c r="G81" s="6"/>
      <c r="H81" s="6"/>
      <c r="I81" s="6"/>
      <c r="J81" s="6"/>
      <c r="K81" s="6"/>
      <c r="L81" s="6"/>
      <c r="M81" s="6"/>
      <c r="N81" s="6"/>
      <c r="O81" s="6"/>
      <c r="P81" s="6"/>
      <c r="Q81" s="6"/>
      <c r="R81" s="6"/>
      <c r="S81" s="6"/>
      <c r="T81" s="6"/>
    </row>
    <row r="82" spans="1:20" ht="15.75">
      <c r="A82" s="6"/>
      <c r="B82" s="6"/>
      <c r="C82" s="6"/>
      <c r="D82" s="6"/>
      <c r="E82" s="6"/>
      <c r="F82" s="6"/>
      <c r="G82" s="6"/>
      <c r="H82" s="6"/>
      <c r="I82" s="6"/>
      <c r="J82" s="6"/>
      <c r="K82" s="6"/>
      <c r="L82" s="6"/>
      <c r="M82" s="6"/>
      <c r="N82" s="6"/>
      <c r="O82" s="6"/>
      <c r="P82" s="6"/>
      <c r="Q82" s="6"/>
      <c r="R82" s="6"/>
      <c r="S82" s="6"/>
      <c r="T82" s="6"/>
    </row>
    <row r="83" spans="1:20" ht="15.75">
      <c r="A83" s="6"/>
      <c r="B83" s="6"/>
      <c r="C83" s="6"/>
      <c r="D83" s="6"/>
      <c r="E83" s="6"/>
      <c r="F83" s="6"/>
      <c r="G83" s="6"/>
      <c r="H83" s="6"/>
      <c r="I83" s="6"/>
      <c r="J83" s="6"/>
      <c r="K83" s="6"/>
      <c r="L83" s="6"/>
      <c r="M83" s="6"/>
      <c r="N83" s="6"/>
      <c r="O83" s="6"/>
      <c r="P83" s="6"/>
      <c r="Q83" s="6"/>
      <c r="R83" s="6"/>
      <c r="S83" s="6"/>
      <c r="T83" s="6"/>
    </row>
    <row r="88" ht="13.5">
      <c r="A88" s="74" t="s">
        <v>177</v>
      </c>
    </row>
    <row r="89" ht="12.75">
      <c r="B89" s="65" t="s">
        <v>178</v>
      </c>
    </row>
    <row r="90" ht="12.75">
      <c r="B90" s="65" t="s">
        <v>179</v>
      </c>
    </row>
    <row r="91" spans="1:20" ht="12.75">
      <c r="A91" s="65"/>
      <c r="B91" s="65"/>
      <c r="C91" s="65"/>
      <c r="D91" s="65"/>
      <c r="E91" s="65"/>
      <c r="F91" s="65"/>
      <c r="G91" s="65"/>
      <c r="H91" s="65"/>
      <c r="I91" s="65"/>
      <c r="J91" s="65"/>
      <c r="K91" s="65"/>
      <c r="L91" s="65"/>
      <c r="M91" s="65"/>
      <c r="N91" s="65"/>
      <c r="O91" s="65"/>
      <c r="P91" s="65"/>
      <c r="Q91" s="65"/>
      <c r="R91" s="65"/>
      <c r="S91" s="65"/>
      <c r="T91" s="65"/>
    </row>
  </sheetData>
  <sheetProtection/>
  <mergeCells count="27">
    <mergeCell ref="K9:L9"/>
    <mergeCell ref="M9:O9"/>
    <mergeCell ref="D2:N3"/>
    <mergeCell ref="A3:C3"/>
    <mergeCell ref="A4:C4"/>
    <mergeCell ref="D4:N4"/>
    <mergeCell ref="A5:C5"/>
    <mergeCell ref="A7:B10"/>
    <mergeCell ref="C7:C10"/>
    <mergeCell ref="A2:C2"/>
    <mergeCell ref="T7:T10"/>
    <mergeCell ref="D8:D10"/>
    <mergeCell ref="E8:S8"/>
    <mergeCell ref="E9:G9"/>
    <mergeCell ref="H9:J9"/>
    <mergeCell ref="P9:P10"/>
    <mergeCell ref="D7:S7"/>
    <mergeCell ref="R9:R10"/>
    <mergeCell ref="Q9:Q10"/>
    <mergeCell ref="S9:S10"/>
    <mergeCell ref="M79:T79"/>
    <mergeCell ref="B77:D77"/>
    <mergeCell ref="M77:T77"/>
    <mergeCell ref="B78:D78"/>
    <mergeCell ref="M78:T78"/>
    <mergeCell ref="A12:B12"/>
    <mergeCell ref="B79:D79"/>
  </mergeCells>
  <printOptions/>
  <pageMargins left="0.7086614173228347" right="0.7086614173228347" top="0.28" bottom="0.19" header="0.31496062992125984" footer="0.19"/>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7" customWidth="1"/>
    <col min="2" max="2" width="26.00390625" style="7" customWidth="1"/>
    <col min="3" max="3" width="16.625" style="7" customWidth="1"/>
    <col min="4" max="4" width="20.25390625" style="7" customWidth="1"/>
    <col min="5" max="5" width="12.625" style="7" customWidth="1"/>
    <col min="6" max="6" width="15.25390625" style="7" customWidth="1"/>
    <col min="7" max="7" width="12.375" style="7" customWidth="1"/>
    <col min="8" max="8" width="15.00390625" style="7" customWidth="1"/>
    <col min="9" max="16384" width="9.00390625" style="7" customWidth="1"/>
  </cols>
  <sheetData>
    <row r="1" spans="1:8" ht="19.5" customHeight="1">
      <c r="A1" s="630" t="s">
        <v>16</v>
      </c>
      <c r="B1" s="630"/>
      <c r="C1" s="365" t="s">
        <v>47</v>
      </c>
      <c r="D1" s="365"/>
      <c r="E1" s="365"/>
      <c r="F1" s="631" t="s">
        <v>43</v>
      </c>
      <c r="G1" s="631"/>
      <c r="H1" s="631"/>
    </row>
    <row r="2" spans="1:8" ht="33.75" customHeight="1">
      <c r="A2" s="632" t="s">
        <v>50</v>
      </c>
      <c r="B2" s="632"/>
      <c r="C2" s="365"/>
      <c r="D2" s="365"/>
      <c r="E2" s="365"/>
      <c r="F2" s="625" t="s">
        <v>44</v>
      </c>
      <c r="G2" s="625"/>
      <c r="H2" s="625"/>
    </row>
    <row r="3" spans="1:8" ht="19.5" customHeight="1">
      <c r="A3" s="13" t="s">
        <v>39</v>
      </c>
      <c r="B3" s="13"/>
      <c r="C3" s="31"/>
      <c r="D3" s="31"/>
      <c r="E3" s="31"/>
      <c r="F3" s="625" t="s">
        <v>45</v>
      </c>
      <c r="G3" s="625"/>
      <c r="H3" s="625"/>
    </row>
    <row r="4" spans="1:8" s="14" customFormat="1" ht="19.5" customHeight="1">
      <c r="A4" s="13"/>
      <c r="B4" s="13"/>
      <c r="D4" s="15"/>
      <c r="F4" s="16" t="s">
        <v>46</v>
      </c>
      <c r="G4" s="16"/>
      <c r="H4" s="16"/>
    </row>
    <row r="5" spans="1:8" s="30" customFormat="1" ht="36" customHeight="1">
      <c r="A5" s="643" t="s">
        <v>32</v>
      </c>
      <c r="B5" s="644"/>
      <c r="C5" s="647" t="s">
        <v>41</v>
      </c>
      <c r="D5" s="648"/>
      <c r="E5" s="649" t="s">
        <v>40</v>
      </c>
      <c r="F5" s="649"/>
      <c r="G5" s="649"/>
      <c r="H5" s="627"/>
    </row>
    <row r="6" spans="1:8" s="30" customFormat="1" ht="20.25" customHeight="1">
      <c r="A6" s="645"/>
      <c r="B6" s="646"/>
      <c r="C6" s="628" t="s">
        <v>4</v>
      </c>
      <c r="D6" s="628" t="s">
        <v>48</v>
      </c>
      <c r="E6" s="626" t="s">
        <v>42</v>
      </c>
      <c r="F6" s="627"/>
      <c r="G6" s="626" t="s">
        <v>49</v>
      </c>
      <c r="H6" s="627"/>
    </row>
    <row r="7" spans="1:8" s="30" customFormat="1" ht="52.5" customHeight="1">
      <c r="A7" s="645"/>
      <c r="B7" s="646"/>
      <c r="C7" s="629"/>
      <c r="D7" s="629"/>
      <c r="E7" s="12" t="s">
        <v>4</v>
      </c>
      <c r="F7" s="12" t="s">
        <v>9</v>
      </c>
      <c r="G7" s="12" t="s">
        <v>4</v>
      </c>
      <c r="H7" s="12" t="s">
        <v>9</v>
      </c>
    </row>
    <row r="8" spans="1:8" ht="15" customHeight="1">
      <c r="A8" s="634" t="s">
        <v>6</v>
      </c>
      <c r="B8" s="635"/>
      <c r="C8" s="17">
        <v>1</v>
      </c>
      <c r="D8" s="17" t="s">
        <v>25</v>
      </c>
      <c r="E8" s="17" t="s">
        <v>26</v>
      </c>
      <c r="F8" s="17" t="s">
        <v>33</v>
      </c>
      <c r="G8" s="17" t="s">
        <v>34</v>
      </c>
      <c r="H8" s="17" t="s">
        <v>35</v>
      </c>
    </row>
    <row r="9" spans="1:8" ht="26.25" customHeight="1">
      <c r="A9" s="636" t="s">
        <v>19</v>
      </c>
      <c r="B9" s="637"/>
      <c r="C9" s="17"/>
      <c r="D9" s="17"/>
      <c r="E9" s="17"/>
      <c r="F9" s="17"/>
      <c r="G9" s="17"/>
      <c r="H9" s="17"/>
    </row>
    <row r="10" spans="1:8" ht="24.75" customHeight="1">
      <c r="A10" s="18" t="s">
        <v>0</v>
      </c>
      <c r="B10" s="19" t="s">
        <v>10</v>
      </c>
      <c r="C10" s="11"/>
      <c r="D10" s="20"/>
      <c r="E10" s="20"/>
      <c r="F10" s="20"/>
      <c r="G10" s="20"/>
      <c r="H10" s="20"/>
    </row>
    <row r="11" spans="1:8" ht="24.75" customHeight="1">
      <c r="A11" s="21" t="s">
        <v>1</v>
      </c>
      <c r="B11" s="22" t="s">
        <v>11</v>
      </c>
      <c r="C11" s="11"/>
      <c r="D11" s="20"/>
      <c r="E11" s="20"/>
      <c r="F11" s="20"/>
      <c r="G11" s="20"/>
      <c r="H11" s="20"/>
    </row>
    <row r="12" spans="1:8" ht="24.75" customHeight="1">
      <c r="A12" s="23" t="s">
        <v>24</v>
      </c>
      <c r="B12" s="11" t="s">
        <v>12</v>
      </c>
      <c r="C12" s="11"/>
      <c r="D12" s="20"/>
      <c r="E12" s="20"/>
      <c r="F12" s="20"/>
      <c r="G12" s="20"/>
      <c r="H12" s="20"/>
    </row>
    <row r="13" spans="1:8" ht="24.75" customHeight="1">
      <c r="A13" s="23" t="s">
        <v>25</v>
      </c>
      <c r="B13" s="11" t="s">
        <v>12</v>
      </c>
      <c r="C13" s="11"/>
      <c r="D13" s="20"/>
      <c r="E13" s="20"/>
      <c r="F13" s="20"/>
      <c r="G13" s="20"/>
      <c r="H13" s="20"/>
    </row>
    <row r="14" spans="1:8" ht="24.75" customHeight="1">
      <c r="A14" s="23" t="s">
        <v>26</v>
      </c>
      <c r="B14" s="11" t="s">
        <v>12</v>
      </c>
      <c r="C14" s="11"/>
      <c r="D14" s="20"/>
      <c r="E14" s="20"/>
      <c r="F14" s="20"/>
      <c r="G14" s="20"/>
      <c r="H14" s="20"/>
    </row>
    <row r="15" spans="1:8" ht="24.75" customHeight="1">
      <c r="A15" s="23" t="s">
        <v>13</v>
      </c>
      <c r="B15" s="32" t="s">
        <v>13</v>
      </c>
      <c r="C15" s="24"/>
      <c r="D15" s="25"/>
      <c r="E15" s="25"/>
      <c r="F15" s="25"/>
      <c r="G15" s="25"/>
      <c r="H15" s="25"/>
    </row>
    <row r="16" spans="2:8" ht="16.5" customHeight="1">
      <c r="B16" s="638" t="s">
        <v>31</v>
      </c>
      <c r="C16" s="638"/>
      <c r="D16" s="33"/>
      <c r="E16" s="640" t="s">
        <v>14</v>
      </c>
      <c r="F16" s="640"/>
      <c r="G16" s="640"/>
      <c r="H16" s="640"/>
    </row>
    <row r="17" spans="2:8" ht="15.75" customHeight="1">
      <c r="B17" s="638"/>
      <c r="C17" s="638"/>
      <c r="D17" s="33"/>
      <c r="E17" s="641" t="s">
        <v>21</v>
      </c>
      <c r="F17" s="641"/>
      <c r="G17" s="641"/>
      <c r="H17" s="641"/>
    </row>
    <row r="18" spans="2:8" s="34" customFormat="1" ht="15.75" customHeight="1">
      <c r="B18" s="638"/>
      <c r="C18" s="638"/>
      <c r="D18" s="35"/>
      <c r="E18" s="642" t="s">
        <v>30</v>
      </c>
      <c r="F18" s="642"/>
      <c r="G18" s="642"/>
      <c r="H18" s="642"/>
    </row>
    <row r="20" ht="15.75">
      <c r="B20" s="26"/>
    </row>
    <row r="22" ht="15.75" hidden="1">
      <c r="A22" s="27" t="s">
        <v>23</v>
      </c>
    </row>
    <row r="23" spans="1:3" ht="15.75" hidden="1">
      <c r="A23" s="28"/>
      <c r="B23" s="639" t="s">
        <v>27</v>
      </c>
      <c r="C23" s="639"/>
    </row>
    <row r="24" spans="1:8" ht="15.75" customHeight="1" hidden="1">
      <c r="A24" s="29" t="s">
        <v>15</v>
      </c>
      <c r="B24" s="633" t="s">
        <v>28</v>
      </c>
      <c r="C24" s="633"/>
      <c r="D24" s="29"/>
      <c r="E24" s="29"/>
      <c r="F24" s="29"/>
      <c r="G24" s="29"/>
      <c r="H24" s="29"/>
    </row>
    <row r="25" spans="1:8" ht="15" customHeight="1" hidden="1">
      <c r="A25" s="29"/>
      <c r="B25" s="633" t="s">
        <v>29</v>
      </c>
      <c r="C25" s="633"/>
      <c r="D25" s="633"/>
      <c r="E25" s="29"/>
      <c r="F25" s="29"/>
      <c r="G25" s="29"/>
      <c r="H25" s="29"/>
    </row>
    <row r="26" spans="2:3" ht="15.75">
      <c r="B26" s="30"/>
      <c r="C26" s="30"/>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F0"/>
  </sheetPr>
  <dimension ref="A1:Q36"/>
  <sheetViews>
    <sheetView showZeros="0" view="pageBreakPreview" zoomScale="85" zoomScaleNormal="85" zoomScaleSheetLayoutView="85" zoomScalePageLayoutView="0" workbookViewId="0" topLeftCell="A25">
      <selection activeCell="J29" sqref="J29:L29"/>
    </sheetView>
  </sheetViews>
  <sheetFormatPr defaultColWidth="9.00390625" defaultRowHeight="15.75"/>
  <cols>
    <col min="1" max="1" width="4.125" style="192" customWidth="1"/>
    <col min="2" max="2" width="23.25390625" style="251" customWidth="1"/>
    <col min="3" max="3" width="11.875" style="251" customWidth="1"/>
    <col min="4" max="4" width="9.625" style="251" customWidth="1"/>
    <col min="5" max="5" width="9.50390625" style="251" customWidth="1"/>
    <col min="6" max="6" width="9.125" style="251" customWidth="1"/>
    <col min="7" max="7" width="8.375" style="251" customWidth="1"/>
    <col min="8" max="8" width="8.50390625" style="251" customWidth="1"/>
    <col min="9" max="11" width="7.75390625" style="251" customWidth="1"/>
    <col min="12" max="12" width="9.00390625" style="251" customWidth="1"/>
    <col min="13" max="13" width="9.50390625" style="251" customWidth="1"/>
    <col min="14" max="14" width="8.75390625" style="251" customWidth="1"/>
    <col min="15" max="16384" width="9.00390625" style="251" customWidth="1"/>
  </cols>
  <sheetData>
    <row r="1" spans="1:14" ht="19.5" customHeight="1">
      <c r="A1" s="664" t="s">
        <v>383</v>
      </c>
      <c r="B1" s="664"/>
      <c r="C1" s="664"/>
      <c r="D1" s="664"/>
      <c r="E1" s="141"/>
      <c r="F1"/>
      <c r="G1"/>
      <c r="H1"/>
      <c r="I1"/>
      <c r="J1"/>
      <c r="K1"/>
      <c r="L1"/>
      <c r="M1"/>
      <c r="N1" s="257"/>
    </row>
    <row r="2" spans="1:16" ht="30" customHeight="1">
      <c r="A2" s="665" t="s">
        <v>385</v>
      </c>
      <c r="B2" s="665"/>
      <c r="C2" s="665"/>
      <c r="D2" s="665"/>
      <c r="E2" s="180"/>
      <c r="F2" s="166"/>
      <c r="G2" s="166"/>
      <c r="H2" s="166"/>
      <c r="I2" s="166"/>
      <c r="J2" s="166"/>
      <c r="K2" s="166"/>
      <c r="L2" s="166"/>
      <c r="M2" s="166"/>
      <c r="N2" s="277"/>
      <c r="P2" s="252"/>
    </row>
    <row r="3" spans="1:16" ht="39" customHeight="1">
      <c r="A3" s="666" t="s">
        <v>443</v>
      </c>
      <c r="B3" s="667"/>
      <c r="C3" s="667"/>
      <c r="D3" s="667"/>
      <c r="E3" s="667"/>
      <c r="F3" s="667"/>
      <c r="G3" s="667"/>
      <c r="H3" s="667"/>
      <c r="I3" s="667"/>
      <c r="J3" s="667"/>
      <c r="K3" s="667"/>
      <c r="L3" s="667"/>
      <c r="M3" s="667"/>
      <c r="N3" s="667"/>
      <c r="P3" s="254"/>
    </row>
    <row r="4" spans="1:16" ht="16.5" customHeight="1">
      <c r="A4" s="667" t="str">
        <f>TT!B3</f>
        <v>03 tháng năm 2017</v>
      </c>
      <c r="B4" s="667"/>
      <c r="C4" s="667"/>
      <c r="D4" s="667"/>
      <c r="E4" s="667"/>
      <c r="F4" s="667"/>
      <c r="G4" s="667"/>
      <c r="H4" s="667"/>
      <c r="I4" s="667"/>
      <c r="J4" s="667"/>
      <c r="K4" s="667"/>
      <c r="L4" s="667"/>
      <c r="M4" s="667"/>
      <c r="N4" s="667"/>
      <c r="P4" s="254"/>
    </row>
    <row r="5" spans="1:16" ht="16.5" customHeight="1">
      <c r="A5" s="166"/>
      <c r="B5" s="167"/>
      <c r="C5" s="167"/>
      <c r="D5" s="167"/>
      <c r="E5" s="167"/>
      <c r="F5" s="168"/>
      <c r="G5" s="169"/>
      <c r="H5" s="169"/>
      <c r="I5" s="169"/>
      <c r="J5" s="168"/>
      <c r="K5" s="668" t="s">
        <v>8</v>
      </c>
      <c r="L5" s="668"/>
      <c r="M5" s="668"/>
      <c r="N5" s="668"/>
      <c r="P5" s="254"/>
    </row>
    <row r="6" spans="1:16" ht="18.75" customHeight="1">
      <c r="A6" s="672" t="s">
        <v>376</v>
      </c>
      <c r="B6" s="673"/>
      <c r="C6" s="650" t="s">
        <v>18</v>
      </c>
      <c r="D6" s="650" t="s">
        <v>408</v>
      </c>
      <c r="E6" s="652"/>
      <c r="F6" s="652"/>
      <c r="G6" s="652"/>
      <c r="H6" s="652"/>
      <c r="I6" s="652"/>
      <c r="J6" s="652"/>
      <c r="K6" s="652"/>
      <c r="L6" s="652"/>
      <c r="M6" s="652"/>
      <c r="N6" s="653"/>
      <c r="P6" s="254"/>
    </row>
    <row r="7" spans="1:16" ht="20.25" customHeight="1">
      <c r="A7" s="674"/>
      <c r="B7" s="675"/>
      <c r="C7" s="651"/>
      <c r="D7" s="654" t="s">
        <v>409</v>
      </c>
      <c r="E7" s="656" t="s">
        <v>410</v>
      </c>
      <c r="F7" s="657"/>
      <c r="G7" s="658"/>
      <c r="H7" s="659" t="s">
        <v>411</v>
      </c>
      <c r="I7" s="659" t="s">
        <v>412</v>
      </c>
      <c r="J7" s="659" t="s">
        <v>413</v>
      </c>
      <c r="K7" s="659" t="s">
        <v>414</v>
      </c>
      <c r="L7" s="659" t="s">
        <v>415</v>
      </c>
      <c r="M7" s="659" t="s">
        <v>416</v>
      </c>
      <c r="N7" s="659" t="s">
        <v>417</v>
      </c>
      <c r="O7" s="254"/>
      <c r="P7" s="254"/>
    </row>
    <row r="8" spans="1:16" ht="21" customHeight="1">
      <c r="A8" s="674"/>
      <c r="B8" s="675"/>
      <c r="C8" s="651"/>
      <c r="D8" s="654"/>
      <c r="E8" s="669" t="s">
        <v>17</v>
      </c>
      <c r="F8" s="670" t="s">
        <v>7</v>
      </c>
      <c r="G8" s="671"/>
      <c r="H8" s="659"/>
      <c r="I8" s="659"/>
      <c r="J8" s="659"/>
      <c r="K8" s="659"/>
      <c r="L8" s="659"/>
      <c r="M8" s="659"/>
      <c r="N8" s="659"/>
      <c r="O8" s="661"/>
      <c r="P8" s="661"/>
    </row>
    <row r="9" spans="1:16" ht="24.75" customHeight="1">
      <c r="A9" s="676"/>
      <c r="B9" s="677"/>
      <c r="C9" s="651"/>
      <c r="D9" s="655"/>
      <c r="E9" s="660"/>
      <c r="F9" s="259" t="s">
        <v>418</v>
      </c>
      <c r="G9" s="261" t="s">
        <v>419</v>
      </c>
      <c r="H9" s="660"/>
      <c r="I9" s="660"/>
      <c r="J9" s="660"/>
      <c r="K9" s="660"/>
      <c r="L9" s="660"/>
      <c r="M9" s="660"/>
      <c r="N9" s="660"/>
      <c r="O9" s="260"/>
      <c r="P9" s="260"/>
    </row>
    <row r="10" spans="1:16" s="264" customFormat="1" ht="18.75" customHeight="1">
      <c r="A10" s="662" t="s">
        <v>377</v>
      </c>
      <c r="B10" s="663"/>
      <c r="C10" s="262">
        <v>1</v>
      </c>
      <c r="D10" s="262">
        <v>2</v>
      </c>
      <c r="E10" s="262">
        <v>3</v>
      </c>
      <c r="F10" s="262">
        <v>4</v>
      </c>
      <c r="G10" s="262">
        <v>5</v>
      </c>
      <c r="H10" s="262">
        <v>6</v>
      </c>
      <c r="I10" s="262">
        <v>7</v>
      </c>
      <c r="J10" s="262">
        <v>8</v>
      </c>
      <c r="K10" s="262">
        <v>9</v>
      </c>
      <c r="L10" s="262">
        <v>10</v>
      </c>
      <c r="M10" s="262">
        <v>11</v>
      </c>
      <c r="N10" s="262">
        <v>12</v>
      </c>
      <c r="O10" s="263"/>
      <c r="P10" s="263"/>
    </row>
    <row r="11" spans="1:17" ht="31.5" customHeight="1">
      <c r="A11" s="265" t="s">
        <v>0</v>
      </c>
      <c r="B11" s="278" t="s">
        <v>420</v>
      </c>
      <c r="C11" s="267">
        <f>'[5]06-63 tinh'!C11</f>
        <v>310524</v>
      </c>
      <c r="D11" s="267">
        <f>'[5]06-63 tinh'!D11</f>
        <v>94934</v>
      </c>
      <c r="E11" s="267">
        <f>'[5]06-63 tinh'!E11</f>
        <v>122760</v>
      </c>
      <c r="F11" s="267">
        <f>'[5]06-63 tinh'!F11</f>
        <v>26036</v>
      </c>
      <c r="G11" s="267">
        <f>'[5]06-63 tinh'!G11</f>
        <v>96724</v>
      </c>
      <c r="H11" s="267">
        <f>'[5]06-63 tinh'!H11</f>
        <v>710</v>
      </c>
      <c r="I11" s="267">
        <f>'[5]06-63 tinh'!I11</f>
        <v>68571</v>
      </c>
      <c r="J11" s="267">
        <f>'[5]06-63 tinh'!J11</f>
        <v>18699</v>
      </c>
      <c r="K11" s="267">
        <f>'[5]06-63 tinh'!K11</f>
        <v>1554</v>
      </c>
      <c r="L11" s="267">
        <f>'[5]06-63 tinh'!L11</f>
        <v>43</v>
      </c>
      <c r="M11" s="267">
        <f>'[5]06-63 tinh'!M11</f>
        <v>4</v>
      </c>
      <c r="N11" s="267">
        <f>'[5]06-63 tinh'!N11</f>
        <v>3249</v>
      </c>
      <c r="O11" s="254"/>
      <c r="P11" s="254"/>
      <c r="Q11" s="268"/>
    </row>
    <row r="12" spans="1:16" ht="31.5" customHeight="1">
      <c r="A12" s="269">
        <v>1</v>
      </c>
      <c r="B12" s="279" t="s">
        <v>421</v>
      </c>
      <c r="C12" s="267">
        <f>'[5]06-63 tinh'!C12</f>
        <v>172555</v>
      </c>
      <c r="D12" s="267">
        <f>'[5]06-63 tinh'!D12</f>
        <v>61425</v>
      </c>
      <c r="E12" s="267">
        <f>'[5]06-63 tinh'!E12</f>
        <v>86735</v>
      </c>
      <c r="F12" s="267">
        <f>'[5]06-63 tinh'!F12</f>
        <v>19620</v>
      </c>
      <c r="G12" s="267">
        <f>'[5]06-63 tinh'!G12</f>
        <v>67115</v>
      </c>
      <c r="H12" s="267">
        <f>'[5]06-63 tinh'!H12</f>
        <v>99</v>
      </c>
      <c r="I12" s="267">
        <f>'[5]06-63 tinh'!I12</f>
        <v>8838</v>
      </c>
      <c r="J12" s="267">
        <f>'[5]06-63 tinh'!J12</f>
        <v>14165</v>
      </c>
      <c r="K12" s="267">
        <f>'[5]06-63 tinh'!K12</f>
        <v>966</v>
      </c>
      <c r="L12" s="267">
        <f>'[5]06-63 tinh'!L12</f>
        <v>32</v>
      </c>
      <c r="M12" s="267">
        <f>'[5]06-63 tinh'!M12</f>
        <v>1</v>
      </c>
      <c r="N12" s="267">
        <f>'[5]06-63 tinh'!N12</f>
        <v>294</v>
      </c>
      <c r="O12" s="254"/>
      <c r="P12" s="254"/>
    </row>
    <row r="13" spans="1:16" ht="31.5" customHeight="1">
      <c r="A13" s="269">
        <v>2</v>
      </c>
      <c r="B13" s="279" t="s">
        <v>422</v>
      </c>
      <c r="C13" s="267">
        <f>'[5]06-63 tinh'!C13</f>
        <v>137969</v>
      </c>
      <c r="D13" s="267">
        <f>'[5]06-63 tinh'!D13</f>
        <v>33509</v>
      </c>
      <c r="E13" s="267">
        <f>'[5]06-63 tinh'!E13</f>
        <v>36025</v>
      </c>
      <c r="F13" s="267">
        <f>'[5]06-63 tinh'!F13</f>
        <v>6416</v>
      </c>
      <c r="G13" s="267">
        <f>'[5]06-63 tinh'!G13</f>
        <v>29609</v>
      </c>
      <c r="H13" s="267">
        <f>'[5]06-63 tinh'!H13</f>
        <v>611</v>
      </c>
      <c r="I13" s="267">
        <f>'[5]06-63 tinh'!I13</f>
        <v>59733</v>
      </c>
      <c r="J13" s="267">
        <f>'[5]06-63 tinh'!J13</f>
        <v>4534</v>
      </c>
      <c r="K13" s="267">
        <f>'[5]06-63 tinh'!K13</f>
        <v>588</v>
      </c>
      <c r="L13" s="267">
        <f>'[5]06-63 tinh'!L13</f>
        <v>11</v>
      </c>
      <c r="M13" s="267">
        <f>'[5]06-63 tinh'!M13</f>
        <v>3</v>
      </c>
      <c r="N13" s="267">
        <f>'[5]06-63 tinh'!N13</f>
        <v>2955</v>
      </c>
      <c r="O13" s="254"/>
      <c r="P13" s="254"/>
    </row>
    <row r="14" spans="1:16" ht="31.5" customHeight="1">
      <c r="A14" s="272" t="s">
        <v>1</v>
      </c>
      <c r="B14" s="280" t="s">
        <v>423</v>
      </c>
      <c r="C14" s="267">
        <f>'[5]06-63 tinh'!C14</f>
        <v>1647</v>
      </c>
      <c r="D14" s="267">
        <f>'[5]06-63 tinh'!D14</f>
        <v>233</v>
      </c>
      <c r="E14" s="267">
        <f>'[5]06-63 tinh'!E14</f>
        <v>1197</v>
      </c>
      <c r="F14" s="267">
        <f>'[5]06-63 tinh'!F14</f>
        <v>131</v>
      </c>
      <c r="G14" s="267">
        <f>'[5]06-63 tinh'!G14</f>
        <v>1066</v>
      </c>
      <c r="H14" s="267">
        <f>'[5]06-63 tinh'!H14</f>
        <v>1</v>
      </c>
      <c r="I14" s="267">
        <f>'[5]06-63 tinh'!I14</f>
        <v>93</v>
      </c>
      <c r="J14" s="267">
        <f>'[5]06-63 tinh'!J14</f>
        <v>118</v>
      </c>
      <c r="K14" s="267">
        <f>'[5]06-63 tinh'!K14</f>
        <v>2</v>
      </c>
      <c r="L14" s="267">
        <f>'[5]06-63 tinh'!L14</f>
        <v>1</v>
      </c>
      <c r="M14" s="267">
        <f>'[5]06-63 tinh'!M14</f>
        <v>0</v>
      </c>
      <c r="N14" s="267">
        <f>'[5]06-63 tinh'!N14</f>
        <v>2</v>
      </c>
      <c r="O14" s="254"/>
      <c r="P14" s="254"/>
    </row>
    <row r="15" spans="1:16" ht="31.5" customHeight="1">
      <c r="A15" s="272" t="s">
        <v>378</v>
      </c>
      <c r="B15" s="280" t="s">
        <v>424</v>
      </c>
      <c r="C15" s="267">
        <f>'[5]06-63 tinh'!C15</f>
        <v>76</v>
      </c>
      <c r="D15" s="267">
        <f>'[5]06-63 tinh'!D15</f>
        <v>47</v>
      </c>
      <c r="E15" s="267">
        <f>'[5]06-63 tinh'!E15</f>
        <v>3</v>
      </c>
      <c r="F15" s="267">
        <f>'[5]06-63 tinh'!F15</f>
        <v>0</v>
      </c>
      <c r="G15" s="267">
        <f>'[5]06-63 tinh'!G15</f>
        <v>3</v>
      </c>
      <c r="H15" s="267">
        <f>'[5]06-63 tinh'!H15</f>
        <v>0</v>
      </c>
      <c r="I15" s="267">
        <f>'[5]06-63 tinh'!I15</f>
        <v>2</v>
      </c>
      <c r="J15" s="267">
        <f>'[5]06-63 tinh'!J15</f>
        <v>24</v>
      </c>
      <c r="K15" s="267">
        <f>'[5]06-63 tinh'!K15</f>
        <v>0</v>
      </c>
      <c r="L15" s="267">
        <f>'[5]06-63 tinh'!L15</f>
        <v>0</v>
      </c>
      <c r="M15" s="267">
        <f>'[5]06-63 tinh'!M15</f>
        <v>0</v>
      </c>
      <c r="N15" s="267">
        <f>'[5]06-63 tinh'!N15</f>
        <v>0</v>
      </c>
      <c r="O15" s="254"/>
      <c r="P15" s="254"/>
    </row>
    <row r="16" spans="1:15" ht="31.5" customHeight="1">
      <c r="A16" s="272" t="s">
        <v>425</v>
      </c>
      <c r="B16" s="280" t="s">
        <v>333</v>
      </c>
      <c r="C16" s="267">
        <f>'[5]06-63 tinh'!C16</f>
        <v>308877</v>
      </c>
      <c r="D16" s="267">
        <f>'[5]06-63 tinh'!D16</f>
        <v>94701</v>
      </c>
      <c r="E16" s="267">
        <f>'[5]06-63 tinh'!E16</f>
        <v>121563</v>
      </c>
      <c r="F16" s="267">
        <f>'[5]06-63 tinh'!F16</f>
        <v>25905</v>
      </c>
      <c r="G16" s="267">
        <f>'[5]06-63 tinh'!G16</f>
        <v>95658</v>
      </c>
      <c r="H16" s="267">
        <f>'[5]06-63 tinh'!H16</f>
        <v>709</v>
      </c>
      <c r="I16" s="267">
        <f>'[5]06-63 tinh'!I16</f>
        <v>68478</v>
      </c>
      <c r="J16" s="267">
        <f>'[5]06-63 tinh'!J16</f>
        <v>18581</v>
      </c>
      <c r="K16" s="267">
        <f>'[5]06-63 tinh'!K16</f>
        <v>1552</v>
      </c>
      <c r="L16" s="267">
        <f>'[5]06-63 tinh'!L16</f>
        <v>42</v>
      </c>
      <c r="M16" s="267">
        <f>'[5]06-63 tinh'!M16</f>
        <v>4</v>
      </c>
      <c r="N16" s="267">
        <f>'[5]06-63 tinh'!N16</f>
        <v>3247</v>
      </c>
      <c r="O16" s="254"/>
    </row>
    <row r="17" spans="1:15" ht="31.5" customHeight="1">
      <c r="A17" s="272" t="s">
        <v>24</v>
      </c>
      <c r="B17" s="281" t="s">
        <v>426</v>
      </c>
      <c r="C17" s="267">
        <f>'[5]06-63 tinh'!C17</f>
        <v>202447</v>
      </c>
      <c r="D17" s="267">
        <f>'[5]06-63 tinh'!D17</f>
        <v>64008</v>
      </c>
      <c r="E17" s="267">
        <f>'[5]06-63 tinh'!E17</f>
        <v>57070</v>
      </c>
      <c r="F17" s="267">
        <f>'[5]06-63 tinh'!F17</f>
        <v>10001</v>
      </c>
      <c r="G17" s="267">
        <f>'[5]06-63 tinh'!G17</f>
        <v>47069</v>
      </c>
      <c r="H17" s="267">
        <f>'[5]06-63 tinh'!H17</f>
        <v>684</v>
      </c>
      <c r="I17" s="267">
        <f>'[5]06-63 tinh'!I17</f>
        <v>64802</v>
      </c>
      <c r="J17" s="267">
        <f>'[5]06-63 tinh'!J17</f>
        <v>11615</v>
      </c>
      <c r="K17" s="267">
        <f>'[5]06-63 tinh'!K17</f>
        <v>1000</v>
      </c>
      <c r="L17" s="267">
        <f>'[5]06-63 tinh'!L17</f>
        <v>27</v>
      </c>
      <c r="M17" s="267">
        <f>'[5]06-63 tinh'!M17</f>
        <v>4</v>
      </c>
      <c r="N17" s="267">
        <f>'[5]06-63 tinh'!N17</f>
        <v>3237</v>
      </c>
      <c r="O17" s="254"/>
    </row>
    <row r="18" spans="1:15" ht="31.5" customHeight="1">
      <c r="A18" s="269" t="s">
        <v>427</v>
      </c>
      <c r="B18" s="279" t="s">
        <v>367</v>
      </c>
      <c r="C18" s="267">
        <f>'[5]06-63 tinh'!C18</f>
        <v>99863</v>
      </c>
      <c r="D18" s="267">
        <f>'[5]06-63 tinh'!D18</f>
        <v>24254</v>
      </c>
      <c r="E18" s="267">
        <f>'[5]06-63 tinh'!E18</f>
        <v>21339</v>
      </c>
      <c r="F18" s="267">
        <f>'[5]06-63 tinh'!F18</f>
        <v>3969</v>
      </c>
      <c r="G18" s="267">
        <f>'[5]06-63 tinh'!G18</f>
        <v>17370</v>
      </c>
      <c r="H18" s="267">
        <f>'[5]06-63 tinh'!H18</f>
        <v>492</v>
      </c>
      <c r="I18" s="267">
        <f>'[5]06-63 tinh'!I18</f>
        <v>48265</v>
      </c>
      <c r="J18" s="267">
        <f>'[5]06-63 tinh'!J18</f>
        <v>2834</v>
      </c>
      <c r="K18" s="267">
        <f>'[5]06-63 tinh'!K18</f>
        <v>348</v>
      </c>
      <c r="L18" s="267">
        <f>'[5]06-63 tinh'!L18</f>
        <v>7</v>
      </c>
      <c r="M18" s="267">
        <f>'[5]06-63 tinh'!M18</f>
        <v>1</v>
      </c>
      <c r="N18" s="267">
        <f>'[5]06-63 tinh'!N18</f>
        <v>2323</v>
      </c>
      <c r="O18" s="254"/>
    </row>
    <row r="19" spans="1:15" ht="31.5" customHeight="1">
      <c r="A19" s="269" t="s">
        <v>428</v>
      </c>
      <c r="B19" s="279" t="s">
        <v>429</v>
      </c>
      <c r="C19" s="267">
        <f>'[5]06-63 tinh'!C19</f>
        <v>1117</v>
      </c>
      <c r="D19" s="267">
        <f>'[5]06-63 tinh'!D19</f>
        <v>334</v>
      </c>
      <c r="E19" s="267">
        <f>'[5]06-63 tinh'!E19</f>
        <v>680</v>
      </c>
      <c r="F19" s="267">
        <f>'[5]06-63 tinh'!F19</f>
        <v>125</v>
      </c>
      <c r="G19" s="267">
        <f>'[5]06-63 tinh'!G19</f>
        <v>555</v>
      </c>
      <c r="H19" s="267">
        <f>'[5]06-63 tinh'!H19</f>
        <v>2</v>
      </c>
      <c r="I19" s="267">
        <f>'[5]06-63 tinh'!I19</f>
        <v>64</v>
      </c>
      <c r="J19" s="267">
        <f>'[5]06-63 tinh'!J19</f>
        <v>36</v>
      </c>
      <c r="K19" s="267">
        <f>'[5]06-63 tinh'!K19</f>
        <v>1</v>
      </c>
      <c r="L19" s="267">
        <f>'[5]06-63 tinh'!L19</f>
        <v>0</v>
      </c>
      <c r="M19" s="267">
        <f>'[5]06-63 tinh'!M19</f>
        <v>0</v>
      </c>
      <c r="N19" s="267">
        <f>'[5]06-63 tinh'!N19</f>
        <v>0</v>
      </c>
      <c r="O19" s="254"/>
    </row>
    <row r="20" spans="1:15" ht="31.5" customHeight="1">
      <c r="A20" s="269" t="s">
        <v>430</v>
      </c>
      <c r="B20" s="279" t="s">
        <v>431</v>
      </c>
      <c r="C20" s="267">
        <f>'[5]06-63 tinh'!C20</f>
        <v>98161</v>
      </c>
      <c r="D20" s="267">
        <f>'[5]06-63 tinh'!D20</f>
        <v>37552</v>
      </c>
      <c r="E20" s="267">
        <f>'[5]06-63 tinh'!E20</f>
        <v>34124</v>
      </c>
      <c r="F20" s="267">
        <f>'[5]06-63 tinh'!F20</f>
        <v>5661</v>
      </c>
      <c r="G20" s="267">
        <f>'[5]06-63 tinh'!G20</f>
        <v>28463</v>
      </c>
      <c r="H20" s="267">
        <f>'[5]06-63 tinh'!H20</f>
        <v>183</v>
      </c>
      <c r="I20" s="267">
        <f>'[5]06-63 tinh'!I20</f>
        <v>16293</v>
      </c>
      <c r="J20" s="267">
        <f>'[5]06-63 tinh'!J20</f>
        <v>8432</v>
      </c>
      <c r="K20" s="267">
        <f>'[5]06-63 tinh'!K20</f>
        <v>644</v>
      </c>
      <c r="L20" s="267">
        <f>'[5]06-63 tinh'!L20</f>
        <v>20</v>
      </c>
      <c r="M20" s="267">
        <f>'[5]06-63 tinh'!M20</f>
        <v>3</v>
      </c>
      <c r="N20" s="267">
        <f>'[5]06-63 tinh'!N20</f>
        <v>910</v>
      </c>
      <c r="O20" s="254"/>
    </row>
    <row r="21" spans="1:15" ht="31.5" customHeight="1">
      <c r="A21" s="269" t="s">
        <v>432</v>
      </c>
      <c r="B21" s="279" t="s">
        <v>433</v>
      </c>
      <c r="C21" s="267">
        <f>'[5]06-63 tinh'!C21</f>
        <v>1950</v>
      </c>
      <c r="D21" s="267">
        <f>'[5]06-63 tinh'!D21</f>
        <v>1243</v>
      </c>
      <c r="E21" s="267">
        <f>'[5]06-63 tinh'!E21</f>
        <v>511</v>
      </c>
      <c r="F21" s="267">
        <f>'[5]06-63 tinh'!F21</f>
        <v>165</v>
      </c>
      <c r="G21" s="267">
        <f>'[5]06-63 tinh'!G21</f>
        <v>346</v>
      </c>
      <c r="H21" s="267">
        <f>'[5]06-63 tinh'!H21</f>
        <v>0</v>
      </c>
      <c r="I21" s="267">
        <f>'[5]06-63 tinh'!I21</f>
        <v>49</v>
      </c>
      <c r="J21" s="267">
        <f>'[5]06-63 tinh'!J21</f>
        <v>141</v>
      </c>
      <c r="K21" s="267">
        <f>'[5]06-63 tinh'!K21</f>
        <v>6</v>
      </c>
      <c r="L21" s="267">
        <f>'[5]06-63 tinh'!L21</f>
        <v>0</v>
      </c>
      <c r="M21" s="267">
        <f>'[5]06-63 tinh'!M21</f>
        <v>0</v>
      </c>
      <c r="N21" s="267">
        <f>'[5]06-63 tinh'!N21</f>
        <v>0</v>
      </c>
      <c r="O21" s="254"/>
    </row>
    <row r="22" spans="1:15" ht="31.5" customHeight="1">
      <c r="A22" s="269" t="s">
        <v>434</v>
      </c>
      <c r="B22" s="279" t="s">
        <v>435</v>
      </c>
      <c r="C22" s="267">
        <f>'[5]06-63 tinh'!C22</f>
        <v>268</v>
      </c>
      <c r="D22" s="267">
        <f>'[5]06-63 tinh'!D22</f>
        <v>162</v>
      </c>
      <c r="E22" s="267">
        <f>'[5]06-63 tinh'!E22</f>
        <v>12</v>
      </c>
      <c r="F22" s="267">
        <f>'[5]06-63 tinh'!F22</f>
        <v>0</v>
      </c>
      <c r="G22" s="267">
        <f>'[5]06-63 tinh'!G22</f>
        <v>12</v>
      </c>
      <c r="H22" s="267">
        <f>'[5]06-63 tinh'!H22</f>
        <v>3</v>
      </c>
      <c r="I22" s="267">
        <f>'[5]06-63 tinh'!I22</f>
        <v>13</v>
      </c>
      <c r="J22" s="267">
        <f>'[5]06-63 tinh'!J22</f>
        <v>77</v>
      </c>
      <c r="K22" s="267">
        <f>'[5]06-63 tinh'!K22</f>
        <v>1</v>
      </c>
      <c r="L22" s="267">
        <f>'[5]06-63 tinh'!L22</f>
        <v>0</v>
      </c>
      <c r="M22" s="267">
        <f>'[5]06-63 tinh'!M22</f>
        <v>0</v>
      </c>
      <c r="N22" s="267">
        <f>'[5]06-63 tinh'!N22</f>
        <v>0</v>
      </c>
      <c r="O22" s="254"/>
    </row>
    <row r="23" spans="1:15" ht="31.5" customHeight="1">
      <c r="A23" s="269" t="s">
        <v>436</v>
      </c>
      <c r="B23" s="282" t="s">
        <v>437</v>
      </c>
      <c r="C23" s="267">
        <f>'[5]06-63 tinh'!C23</f>
        <v>6</v>
      </c>
      <c r="D23" s="267">
        <f>'[5]06-63 tinh'!D23</f>
        <v>3</v>
      </c>
      <c r="E23" s="267">
        <f>'[5]06-63 tinh'!E23</f>
        <v>0</v>
      </c>
      <c r="F23" s="267">
        <f>'[5]06-63 tinh'!F23</f>
        <v>0</v>
      </c>
      <c r="G23" s="267">
        <f>'[5]06-63 tinh'!G23</f>
        <v>0</v>
      </c>
      <c r="H23" s="267">
        <f>'[5]06-63 tinh'!H23</f>
        <v>0</v>
      </c>
      <c r="I23" s="267">
        <f>'[5]06-63 tinh'!I23</f>
        <v>0</v>
      </c>
      <c r="J23" s="267">
        <f>'[5]06-63 tinh'!J23</f>
        <v>3</v>
      </c>
      <c r="K23" s="267">
        <f>'[5]06-63 tinh'!K23</f>
        <v>0</v>
      </c>
      <c r="L23" s="267">
        <f>'[5]06-63 tinh'!L23</f>
        <v>0</v>
      </c>
      <c r="M23" s="267">
        <f>'[5]06-63 tinh'!M23</f>
        <v>0</v>
      </c>
      <c r="N23" s="267">
        <f>'[5]06-63 tinh'!N23</f>
        <v>0</v>
      </c>
      <c r="O23" s="254"/>
    </row>
    <row r="24" spans="1:15" ht="31.5" customHeight="1">
      <c r="A24" s="269" t="s">
        <v>438</v>
      </c>
      <c r="B24" s="279" t="s">
        <v>439</v>
      </c>
      <c r="C24" s="267">
        <f>'[5]06-63 tinh'!C24</f>
        <v>1082</v>
      </c>
      <c r="D24" s="267">
        <f>'[5]06-63 tinh'!D24</f>
        <v>460</v>
      </c>
      <c r="E24" s="267">
        <f>'[5]06-63 tinh'!E24</f>
        <v>404</v>
      </c>
      <c r="F24" s="267">
        <f>'[5]06-63 tinh'!F24</f>
        <v>81</v>
      </c>
      <c r="G24" s="267">
        <f>'[5]06-63 tinh'!G24</f>
        <v>323</v>
      </c>
      <c r="H24" s="267">
        <f>'[5]06-63 tinh'!H24</f>
        <v>4</v>
      </c>
      <c r="I24" s="267">
        <f>'[5]06-63 tinh'!I24</f>
        <v>118</v>
      </c>
      <c r="J24" s="267">
        <f>'[5]06-63 tinh'!J24</f>
        <v>92</v>
      </c>
      <c r="K24" s="267">
        <f>'[5]06-63 tinh'!K24</f>
        <v>0</v>
      </c>
      <c r="L24" s="267">
        <f>'[5]06-63 tinh'!L24</f>
        <v>0</v>
      </c>
      <c r="M24" s="267">
        <f>'[5]06-63 tinh'!M24</f>
        <v>0</v>
      </c>
      <c r="N24" s="267">
        <f>'[5]06-63 tinh'!N24</f>
        <v>4</v>
      </c>
      <c r="O24" s="254"/>
    </row>
    <row r="25" spans="1:15" ht="31.5" customHeight="1">
      <c r="A25" s="272" t="s">
        <v>25</v>
      </c>
      <c r="B25" s="280" t="s">
        <v>440</v>
      </c>
      <c r="C25" s="267">
        <f>'[5]06-63 tinh'!C25</f>
        <v>106430</v>
      </c>
      <c r="D25" s="267">
        <f>'[5]06-63 tinh'!D25</f>
        <v>30693</v>
      </c>
      <c r="E25" s="267">
        <f>'[5]06-63 tinh'!E25</f>
        <v>64493</v>
      </c>
      <c r="F25" s="267">
        <f>'[5]06-63 tinh'!F25</f>
        <v>15904</v>
      </c>
      <c r="G25" s="267">
        <f>'[5]06-63 tinh'!G25</f>
        <v>48589</v>
      </c>
      <c r="H25" s="267">
        <f>'[5]06-63 tinh'!H25</f>
        <v>25</v>
      </c>
      <c r="I25" s="267">
        <f>'[5]06-63 tinh'!I25</f>
        <v>3676</v>
      </c>
      <c r="J25" s="267">
        <f>'[5]06-63 tinh'!J25</f>
        <v>6966</v>
      </c>
      <c r="K25" s="267">
        <f>'[5]06-63 tinh'!K25</f>
        <v>552</v>
      </c>
      <c r="L25" s="267">
        <f>'[5]06-63 tinh'!L25</f>
        <v>15</v>
      </c>
      <c r="M25" s="267">
        <f>'[5]06-63 tinh'!M25</f>
        <v>0</v>
      </c>
      <c r="N25" s="267">
        <f>'[5]06-63 tinh'!N25</f>
        <v>10</v>
      </c>
      <c r="O25" s="254"/>
    </row>
    <row r="26" spans="1:15" s="253" customFormat="1" ht="36.75" customHeight="1">
      <c r="A26" s="272" t="s">
        <v>441</v>
      </c>
      <c r="B26" s="283" t="s">
        <v>444</v>
      </c>
      <c r="C26" s="276">
        <f>(C18+C19)/C17</f>
        <v>0.4987972160614877</v>
      </c>
      <c r="D26" s="276">
        <f aca="true" t="shared" si="0" ref="D26:N26">(D18+C19)/D17</f>
        <v>0.39637232845894266</v>
      </c>
      <c r="E26" s="276">
        <f t="shared" si="0"/>
        <v>0.3797616961626073</v>
      </c>
      <c r="F26" s="276">
        <f t="shared" si="0"/>
        <v>0.46485351464853514</v>
      </c>
      <c r="G26" s="276">
        <f t="shared" si="0"/>
        <v>0.3716883723894708</v>
      </c>
      <c r="H26" s="276">
        <f t="shared" si="0"/>
        <v>1.530701754385965</v>
      </c>
      <c r="I26" s="276">
        <f t="shared" si="0"/>
        <v>0.7448381222801765</v>
      </c>
      <c r="J26" s="276">
        <f t="shared" si="0"/>
        <v>0.2495049504950495</v>
      </c>
      <c r="K26" s="276">
        <f t="shared" si="0"/>
        <v>0.384</v>
      </c>
      <c r="L26" s="276">
        <f t="shared" si="0"/>
        <v>0.2962962962962963</v>
      </c>
      <c r="M26" s="276">
        <f t="shared" si="0"/>
        <v>0.25</v>
      </c>
      <c r="N26" s="276">
        <f t="shared" si="0"/>
        <v>0.7176397899289465</v>
      </c>
      <c r="O26" s="254"/>
    </row>
    <row r="27" spans="1:13" ht="15.75">
      <c r="A27"/>
      <c r="B27"/>
      <c r="C27"/>
      <c r="D27"/>
      <c r="E27"/>
      <c r="F27"/>
      <c r="G27"/>
      <c r="H27"/>
      <c r="J27" s="464" t="str">
        <f>TT!B8</f>
        <v>Hà Nội, ngày 10 tháng 01 năm 2017</v>
      </c>
      <c r="K27" s="464"/>
      <c r="L27" s="464"/>
      <c r="M27" s="464"/>
    </row>
    <row r="28" spans="1:13" ht="15.75">
      <c r="A28"/>
      <c r="B28" s="456" t="s">
        <v>372</v>
      </c>
      <c r="C28" s="456"/>
      <c r="D28"/>
      <c r="E28"/>
      <c r="F28"/>
      <c r="G28"/>
      <c r="H28"/>
      <c r="J28" s="463" t="str">
        <f>TT!B5</f>
        <v>KT. GIÁM ĐỐC</v>
      </c>
      <c r="K28" s="463"/>
      <c r="L28" s="463"/>
      <c r="M28" s="40"/>
    </row>
    <row r="29" spans="1:13" ht="15.75">
      <c r="A29"/>
      <c r="B29" s="143"/>
      <c r="C29" s="143"/>
      <c r="D29"/>
      <c r="E29"/>
      <c r="F29"/>
      <c r="G29"/>
      <c r="H29"/>
      <c r="J29" s="463" t="s">
        <v>514</v>
      </c>
      <c r="K29" s="463"/>
      <c r="L29" s="463"/>
      <c r="M29" s="40"/>
    </row>
    <row r="30" spans="1:13" ht="15.75">
      <c r="A30"/>
      <c r="B30" s="143"/>
      <c r="C30" s="143"/>
      <c r="D30"/>
      <c r="E30"/>
      <c r="F30"/>
      <c r="G30"/>
      <c r="H30"/>
      <c r="J30" s="143"/>
      <c r="K30" s="143"/>
      <c r="L30" s="143"/>
      <c r="M30" s="40"/>
    </row>
    <row r="31" spans="1:13" ht="15.75">
      <c r="A31"/>
      <c r="B31" s="143"/>
      <c r="C31" s="143"/>
      <c r="D31"/>
      <c r="E31"/>
      <c r="F31"/>
      <c r="G31"/>
      <c r="H31"/>
      <c r="J31" s="143"/>
      <c r="K31" s="143"/>
      <c r="L31" s="143"/>
      <c r="M31" s="40"/>
    </row>
    <row r="32" spans="1:13" ht="15.75">
      <c r="A32"/>
      <c r="B32" s="143"/>
      <c r="C32" s="143"/>
      <c r="D32"/>
      <c r="E32"/>
      <c r="F32"/>
      <c r="G32"/>
      <c r="H32"/>
      <c r="J32" s="143"/>
      <c r="K32" s="143"/>
      <c r="L32" s="143"/>
      <c r="M32" s="40"/>
    </row>
    <row r="33" spans="1:13" ht="15.75">
      <c r="A33"/>
      <c r="B33" s="143"/>
      <c r="C33" s="143"/>
      <c r="D33"/>
      <c r="E33"/>
      <c r="F33"/>
      <c r="G33"/>
      <c r="H33"/>
      <c r="J33" s="143"/>
      <c r="K33" s="143"/>
      <c r="L33" s="143"/>
      <c r="M33" s="40"/>
    </row>
    <row r="34" spans="1:13" ht="15.75">
      <c r="A34"/>
      <c r="B34" s="143"/>
      <c r="C34" s="143"/>
      <c r="D34"/>
      <c r="E34"/>
      <c r="F34"/>
      <c r="G34"/>
      <c r="H34"/>
      <c r="J34" s="143"/>
      <c r="K34" s="143"/>
      <c r="L34" s="143"/>
      <c r="M34" s="40"/>
    </row>
    <row r="35" spans="1:13" ht="15.75">
      <c r="A35"/>
      <c r="B35" s="143"/>
      <c r="C35" s="143"/>
      <c r="D35"/>
      <c r="E35"/>
      <c r="F35"/>
      <c r="G35"/>
      <c r="H35"/>
      <c r="J35" s="143"/>
      <c r="K35" s="143"/>
      <c r="L35" s="143"/>
      <c r="M35" s="40"/>
    </row>
    <row r="36" spans="1:13" ht="15.75">
      <c r="A36"/>
      <c r="B36" s="456" t="str">
        <f>TT!B7</f>
        <v>Đinh Nam Hải</v>
      </c>
      <c r="C36" s="456"/>
      <c r="D36"/>
      <c r="E36"/>
      <c r="F36"/>
      <c r="G36"/>
      <c r="H36"/>
      <c r="J36" s="463" t="str">
        <f>TT!B6</f>
        <v>Nguyễn Đình Vĩnh</v>
      </c>
      <c r="K36" s="463"/>
      <c r="L36" s="463"/>
      <c r="M36" s="40"/>
    </row>
  </sheetData>
  <sheetProtection/>
  <mergeCells count="27">
    <mergeCell ref="K5:N5"/>
    <mergeCell ref="J27:M27"/>
    <mergeCell ref="B28:C28"/>
    <mergeCell ref="J28:L28"/>
    <mergeCell ref="J29:L29"/>
    <mergeCell ref="B36:C36"/>
    <mergeCell ref="J36:L36"/>
    <mergeCell ref="E8:E9"/>
    <mergeCell ref="F8:G8"/>
    <mergeCell ref="A6:B9"/>
    <mergeCell ref="O8:P8"/>
    <mergeCell ref="A10:B10"/>
    <mergeCell ref="A1:D1"/>
    <mergeCell ref="A2:D2"/>
    <mergeCell ref="A3:N3"/>
    <mergeCell ref="A4:N4"/>
    <mergeCell ref="K7:K9"/>
    <mergeCell ref="L7:L9"/>
    <mergeCell ref="M7:M9"/>
    <mergeCell ref="N7:N9"/>
    <mergeCell ref="C6:C9"/>
    <mergeCell ref="D6:N6"/>
    <mergeCell ref="D7:D9"/>
    <mergeCell ref="E7:G7"/>
    <mergeCell ref="H7:H9"/>
    <mergeCell ref="I7:I9"/>
    <mergeCell ref="J7:J9"/>
  </mergeCells>
  <printOptions/>
  <pageMargins left="0.22" right="0" top="0" bottom="0" header="0.23" footer="0.17"/>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00B0F0"/>
  </sheetPr>
  <dimension ref="A1:O36"/>
  <sheetViews>
    <sheetView showZeros="0" view="pageBreakPreview" zoomScale="85" zoomScaleSheetLayoutView="85" zoomScalePageLayoutView="0" workbookViewId="0" topLeftCell="A28">
      <selection activeCell="K30" sqref="K30"/>
    </sheetView>
  </sheetViews>
  <sheetFormatPr defaultColWidth="9.00390625" defaultRowHeight="15.75"/>
  <cols>
    <col min="1" max="1" width="4.875" style="192" customWidth="1"/>
    <col min="2" max="2" width="23.50390625" style="251" customWidth="1"/>
    <col min="3" max="3" width="11.00390625" style="251" customWidth="1"/>
    <col min="4" max="4" width="9.125" style="251" customWidth="1"/>
    <col min="5" max="5" width="8.375" style="251" customWidth="1"/>
    <col min="6" max="14" width="7.375" style="251" customWidth="1"/>
    <col min="15" max="15" width="8.125" style="251" customWidth="1"/>
    <col min="16" max="16384" width="9.00390625" style="251" customWidth="1"/>
  </cols>
  <sheetData>
    <row r="1" spans="1:15" ht="21" customHeight="1">
      <c r="A1" s="363" t="s">
        <v>383</v>
      </c>
      <c r="B1" s="363"/>
      <c r="C1" s="363"/>
      <c r="D1" s="363"/>
      <c r="E1"/>
      <c r="F1"/>
      <c r="G1"/>
      <c r="H1"/>
      <c r="I1"/>
      <c r="J1"/>
      <c r="K1"/>
      <c r="L1"/>
      <c r="M1"/>
      <c r="N1" s="257"/>
      <c r="O1" s="257"/>
    </row>
    <row r="2" spans="1:15" ht="34.5" customHeight="1">
      <c r="A2" s="678" t="s">
        <v>384</v>
      </c>
      <c r="B2" s="678"/>
      <c r="C2" s="678"/>
      <c r="D2" s="678"/>
      <c r="E2"/>
      <c r="F2"/>
      <c r="G2"/>
      <c r="H2"/>
      <c r="I2"/>
      <c r="J2"/>
      <c r="K2"/>
      <c r="L2"/>
      <c r="M2"/>
      <c r="N2" s="277"/>
      <c r="O2" s="277"/>
    </row>
    <row r="3" spans="1:15" ht="39" customHeight="1">
      <c r="A3" s="681" t="s">
        <v>448</v>
      </c>
      <c r="B3" s="682"/>
      <c r="C3" s="682"/>
      <c r="D3" s="682"/>
      <c r="E3" s="682"/>
      <c r="F3" s="682"/>
      <c r="G3" s="682"/>
      <c r="H3" s="682"/>
      <c r="I3" s="682"/>
      <c r="J3" s="682"/>
      <c r="K3" s="682"/>
      <c r="L3" s="682"/>
      <c r="M3" s="682"/>
      <c r="N3" s="682"/>
      <c r="O3" s="682"/>
    </row>
    <row r="4" spans="1:15" ht="23.25" customHeight="1">
      <c r="A4" s="683" t="str">
        <f>TT!B3</f>
        <v>03 tháng năm 2017</v>
      </c>
      <c r="B4" s="684"/>
      <c r="C4" s="684"/>
      <c r="D4" s="684"/>
      <c r="E4" s="684"/>
      <c r="F4" s="684"/>
      <c r="G4" s="684"/>
      <c r="H4" s="684"/>
      <c r="I4" s="684"/>
      <c r="J4" s="684"/>
      <c r="K4" s="684"/>
      <c r="L4" s="684"/>
      <c r="M4" s="684"/>
      <c r="N4" s="684"/>
      <c r="O4" s="684"/>
    </row>
    <row r="5" spans="1:15" ht="16.5" customHeight="1">
      <c r="A5" s="7"/>
      <c r="B5" s="171"/>
      <c r="C5" s="170"/>
      <c r="D5" s="170"/>
      <c r="E5" s="170"/>
      <c r="F5" s="170"/>
      <c r="G5" s="170"/>
      <c r="H5" s="172"/>
      <c r="I5" s="172"/>
      <c r="J5" s="685" t="s">
        <v>379</v>
      </c>
      <c r="K5" s="685"/>
      <c r="L5" s="685"/>
      <c r="M5" s="685"/>
      <c r="N5" s="685"/>
      <c r="O5" s="685"/>
    </row>
    <row r="6" spans="1:15" ht="18.75" customHeight="1">
      <c r="A6" s="651" t="s">
        <v>376</v>
      </c>
      <c r="B6" s="651"/>
      <c r="C6" s="651" t="s">
        <v>18</v>
      </c>
      <c r="D6" s="651" t="s">
        <v>408</v>
      </c>
      <c r="E6" s="651"/>
      <c r="F6" s="651"/>
      <c r="G6" s="651"/>
      <c r="H6" s="651"/>
      <c r="I6" s="651"/>
      <c r="J6" s="651"/>
      <c r="K6" s="651"/>
      <c r="L6" s="651"/>
      <c r="M6" s="651"/>
      <c r="N6" s="651"/>
      <c r="O6" s="651"/>
    </row>
    <row r="7" spans="1:15" ht="20.25" customHeight="1">
      <c r="A7" s="651"/>
      <c r="B7" s="651"/>
      <c r="C7" s="651"/>
      <c r="D7" s="679" t="s">
        <v>409</v>
      </c>
      <c r="E7" s="680" t="s">
        <v>410</v>
      </c>
      <c r="F7" s="680"/>
      <c r="G7" s="680"/>
      <c r="H7" s="680" t="s">
        <v>411</v>
      </c>
      <c r="I7" s="680" t="s">
        <v>412</v>
      </c>
      <c r="J7" s="680" t="s">
        <v>413</v>
      </c>
      <c r="K7" s="680" t="s">
        <v>414</v>
      </c>
      <c r="L7" s="680" t="s">
        <v>415</v>
      </c>
      <c r="M7" s="680" t="s">
        <v>416</v>
      </c>
      <c r="N7" s="680" t="s">
        <v>445</v>
      </c>
      <c r="O7" s="680" t="s">
        <v>417</v>
      </c>
    </row>
    <row r="8" spans="1:15" ht="19.5" customHeight="1">
      <c r="A8" s="651"/>
      <c r="B8" s="651"/>
      <c r="C8" s="651"/>
      <c r="D8" s="679"/>
      <c r="E8" s="680" t="s">
        <v>17</v>
      </c>
      <c r="F8" s="680" t="s">
        <v>7</v>
      </c>
      <c r="G8" s="680"/>
      <c r="H8" s="680"/>
      <c r="I8" s="680"/>
      <c r="J8" s="680"/>
      <c r="K8" s="680"/>
      <c r="L8" s="680"/>
      <c r="M8" s="680"/>
      <c r="N8" s="680"/>
      <c r="O8" s="680"/>
    </row>
    <row r="9" spans="1:15" ht="39.75" customHeight="1">
      <c r="A9" s="651"/>
      <c r="B9" s="651"/>
      <c r="C9" s="651"/>
      <c r="D9" s="679"/>
      <c r="E9" s="680"/>
      <c r="F9" s="261" t="s">
        <v>446</v>
      </c>
      <c r="G9" s="261" t="s">
        <v>447</v>
      </c>
      <c r="H9" s="680"/>
      <c r="I9" s="680"/>
      <c r="J9" s="680"/>
      <c r="K9" s="680"/>
      <c r="L9" s="680"/>
      <c r="M9" s="680"/>
      <c r="N9" s="680"/>
      <c r="O9" s="680"/>
    </row>
    <row r="10" spans="1:15" s="264" customFormat="1" ht="17.25" customHeight="1">
      <c r="A10" s="686" t="s">
        <v>377</v>
      </c>
      <c r="B10" s="686"/>
      <c r="C10" s="284">
        <v>1</v>
      </c>
      <c r="D10" s="284">
        <v>2</v>
      </c>
      <c r="E10" s="284">
        <v>3</v>
      </c>
      <c r="F10" s="284">
        <v>4</v>
      </c>
      <c r="G10" s="284">
        <v>5</v>
      </c>
      <c r="H10" s="284">
        <v>6</v>
      </c>
      <c r="I10" s="284">
        <v>7</v>
      </c>
      <c r="J10" s="284">
        <v>8</v>
      </c>
      <c r="K10" s="284">
        <v>9</v>
      </c>
      <c r="L10" s="284">
        <v>10</v>
      </c>
      <c r="M10" s="284">
        <v>11</v>
      </c>
      <c r="N10" s="284">
        <v>12</v>
      </c>
      <c r="O10" s="284">
        <v>13</v>
      </c>
    </row>
    <row r="11" spans="1:15" ht="28.5" customHeight="1">
      <c r="A11" s="272" t="s">
        <v>0</v>
      </c>
      <c r="B11" s="287" t="s">
        <v>420</v>
      </c>
      <c r="C11" s="267">
        <f>'[5]06-63 tinh'!Q11</f>
        <v>147302</v>
      </c>
      <c r="D11" s="267">
        <f>'[5]06-63 tinh'!R11</f>
        <v>97675</v>
      </c>
      <c r="E11" s="267">
        <f>'[5]06-63 tinh'!S11</f>
        <v>13055</v>
      </c>
      <c r="F11" s="267">
        <f>'[5]06-63 tinh'!T11</f>
        <v>23</v>
      </c>
      <c r="G11" s="267">
        <f>'[5]06-63 tinh'!U11</f>
        <v>13032</v>
      </c>
      <c r="H11" s="267">
        <f>'[5]06-63 tinh'!V11</f>
        <v>28</v>
      </c>
      <c r="I11" s="267">
        <f>'[5]06-63 tinh'!W11</f>
        <v>19821</v>
      </c>
      <c r="J11" s="267">
        <f>'[5]06-63 tinh'!X11</f>
        <v>14818</v>
      </c>
      <c r="K11" s="267">
        <f>'[5]06-63 tinh'!Y11</f>
        <v>1778</v>
      </c>
      <c r="L11" s="267">
        <f>'[5]06-63 tinh'!Z11</f>
        <v>9</v>
      </c>
      <c r="M11" s="267">
        <f>'[5]06-63 tinh'!AA11</f>
        <v>114</v>
      </c>
      <c r="N11" s="267">
        <f>'[5]06-63 tinh'!AB11</f>
        <v>0</v>
      </c>
      <c r="O11" s="267">
        <f>'[5]06-63 tinh'!AC11</f>
        <v>4</v>
      </c>
    </row>
    <row r="12" spans="1:15" s="285" customFormat="1" ht="28.5" customHeight="1">
      <c r="A12" s="269">
        <v>1</v>
      </c>
      <c r="B12" s="279" t="s">
        <v>421</v>
      </c>
      <c r="C12" s="267">
        <f>'[5]06-63 tinh'!Q12</f>
        <v>117859</v>
      </c>
      <c r="D12" s="267">
        <f>'[5]06-63 tinh'!R12</f>
        <v>82219</v>
      </c>
      <c r="E12" s="267">
        <f>'[5]06-63 tinh'!S12</f>
        <v>9064</v>
      </c>
      <c r="F12" s="267">
        <f>'[5]06-63 tinh'!T12</f>
        <v>18</v>
      </c>
      <c r="G12" s="267">
        <f>'[5]06-63 tinh'!U12</f>
        <v>9046</v>
      </c>
      <c r="H12" s="267">
        <f>'[5]06-63 tinh'!V12</f>
        <v>14</v>
      </c>
      <c r="I12" s="267">
        <f>'[5]06-63 tinh'!W12</f>
        <v>12684</v>
      </c>
      <c r="J12" s="267">
        <f>'[5]06-63 tinh'!X12</f>
        <v>12392</v>
      </c>
      <c r="K12" s="267">
        <f>'[5]06-63 tinh'!Y12</f>
        <v>1405</v>
      </c>
      <c r="L12" s="267">
        <f>'[5]06-63 tinh'!Z12</f>
        <v>9</v>
      </c>
      <c r="M12" s="267">
        <f>'[5]06-63 tinh'!AA12</f>
        <v>69</v>
      </c>
      <c r="N12" s="267">
        <f>'[5]06-63 tinh'!AB12</f>
        <v>0</v>
      </c>
      <c r="O12" s="267">
        <f>'[5]06-63 tinh'!AC12</f>
        <v>3</v>
      </c>
    </row>
    <row r="13" spans="1:15" s="285" customFormat="1" ht="28.5" customHeight="1">
      <c r="A13" s="269">
        <v>2</v>
      </c>
      <c r="B13" s="279" t="s">
        <v>422</v>
      </c>
      <c r="C13" s="267">
        <f>'[5]06-63 tinh'!Q13</f>
        <v>29443</v>
      </c>
      <c r="D13" s="267">
        <f>'[5]06-63 tinh'!R13</f>
        <v>15456</v>
      </c>
      <c r="E13" s="267">
        <f>'[5]06-63 tinh'!S13</f>
        <v>3991</v>
      </c>
      <c r="F13" s="267">
        <f>'[5]06-63 tinh'!T13</f>
        <v>5</v>
      </c>
      <c r="G13" s="267">
        <f>'[5]06-63 tinh'!U13</f>
        <v>3986</v>
      </c>
      <c r="H13" s="267">
        <f>'[5]06-63 tinh'!V13</f>
        <v>14</v>
      </c>
      <c r="I13" s="267">
        <f>'[5]06-63 tinh'!W13</f>
        <v>7137</v>
      </c>
      <c r="J13" s="267">
        <f>'[5]06-63 tinh'!X13</f>
        <v>2426</v>
      </c>
      <c r="K13" s="267">
        <f>'[5]06-63 tinh'!Y13</f>
        <v>373</v>
      </c>
      <c r="L13" s="267">
        <f>'[5]06-63 tinh'!Z13</f>
        <v>0</v>
      </c>
      <c r="M13" s="267">
        <f>'[5]06-63 tinh'!AA13</f>
        <v>45</v>
      </c>
      <c r="N13" s="267">
        <f>'[5]06-63 tinh'!AB13</f>
        <v>0</v>
      </c>
      <c r="O13" s="267">
        <f>'[5]06-63 tinh'!AC13</f>
        <v>1</v>
      </c>
    </row>
    <row r="14" spans="1:15" ht="28.5" customHeight="1">
      <c r="A14" s="272" t="s">
        <v>1</v>
      </c>
      <c r="B14" s="280" t="s">
        <v>423</v>
      </c>
      <c r="C14" s="267">
        <f>'[5]06-63 tinh'!Q14</f>
        <v>819</v>
      </c>
      <c r="D14" s="267">
        <f>'[5]06-63 tinh'!R14</f>
        <v>308</v>
      </c>
      <c r="E14" s="267">
        <f>'[5]06-63 tinh'!S14</f>
        <v>244</v>
      </c>
      <c r="F14" s="267">
        <f>'[5]06-63 tinh'!T14</f>
        <v>0</v>
      </c>
      <c r="G14" s="267">
        <f>'[5]06-63 tinh'!U14</f>
        <v>244</v>
      </c>
      <c r="H14" s="267">
        <f>'[5]06-63 tinh'!V14</f>
        <v>0</v>
      </c>
      <c r="I14" s="267">
        <f>'[5]06-63 tinh'!W14</f>
        <v>154</v>
      </c>
      <c r="J14" s="267">
        <f>'[5]06-63 tinh'!X14</f>
        <v>110</v>
      </c>
      <c r="K14" s="267">
        <f>'[5]06-63 tinh'!Y14</f>
        <v>3</v>
      </c>
      <c r="L14" s="267">
        <f>'[5]06-63 tinh'!Z14</f>
        <v>0</v>
      </c>
      <c r="M14" s="267">
        <f>'[5]06-63 tinh'!AA14</f>
        <v>0</v>
      </c>
      <c r="N14" s="267">
        <f>'[5]06-63 tinh'!AB14</f>
        <v>0</v>
      </c>
      <c r="O14" s="267">
        <f>'[5]06-63 tinh'!AC14</f>
        <v>0</v>
      </c>
    </row>
    <row r="15" spans="1:15" ht="28.5" customHeight="1">
      <c r="A15" s="272" t="s">
        <v>378</v>
      </c>
      <c r="B15" s="280" t="s">
        <v>424</v>
      </c>
      <c r="C15" s="267">
        <f>'[5]06-63 tinh'!Q15</f>
        <v>125</v>
      </c>
      <c r="D15" s="267">
        <f>'[5]06-63 tinh'!R15</f>
        <v>74</v>
      </c>
      <c r="E15" s="267">
        <f>'[5]06-63 tinh'!S15</f>
        <v>1</v>
      </c>
      <c r="F15" s="267">
        <f>'[5]06-63 tinh'!T15</f>
        <v>0</v>
      </c>
      <c r="G15" s="267">
        <f>'[5]06-63 tinh'!U15</f>
        <v>1</v>
      </c>
      <c r="H15" s="267">
        <f>'[5]06-63 tinh'!V15</f>
        <v>0</v>
      </c>
      <c r="I15" s="267">
        <f>'[5]06-63 tinh'!W15</f>
        <v>1</v>
      </c>
      <c r="J15" s="267">
        <f>'[5]06-63 tinh'!X15</f>
        <v>48</v>
      </c>
      <c r="K15" s="267">
        <f>'[5]06-63 tinh'!Y15</f>
        <v>1</v>
      </c>
      <c r="L15" s="267">
        <f>'[5]06-63 tinh'!Z15</f>
        <v>0</v>
      </c>
      <c r="M15" s="267">
        <f>'[5]06-63 tinh'!AA15</f>
        <v>0</v>
      </c>
      <c r="N15" s="267">
        <f>'[5]06-63 tinh'!AB15</f>
        <v>0</v>
      </c>
      <c r="O15" s="267">
        <f>'[5]06-63 tinh'!AC15</f>
        <v>0</v>
      </c>
    </row>
    <row r="16" spans="1:15" ht="28.5" customHeight="1">
      <c r="A16" s="272" t="s">
        <v>425</v>
      </c>
      <c r="B16" s="280" t="s">
        <v>333</v>
      </c>
      <c r="C16" s="267">
        <f>'[5]06-63 tinh'!Q16</f>
        <v>146483</v>
      </c>
      <c r="D16" s="267">
        <f>'[5]06-63 tinh'!R16</f>
        <v>97367</v>
      </c>
      <c r="E16" s="267">
        <f>'[5]06-63 tinh'!S16</f>
        <v>12811</v>
      </c>
      <c r="F16" s="267">
        <f>'[5]06-63 tinh'!T16</f>
        <v>23</v>
      </c>
      <c r="G16" s="267">
        <f>'[5]06-63 tinh'!U16</f>
        <v>12788</v>
      </c>
      <c r="H16" s="267">
        <f>'[5]06-63 tinh'!V16</f>
        <v>28</v>
      </c>
      <c r="I16" s="267">
        <f>'[5]06-63 tinh'!W16</f>
        <v>19667</v>
      </c>
      <c r="J16" s="267">
        <f>'[5]06-63 tinh'!X16</f>
        <v>14708</v>
      </c>
      <c r="K16" s="267">
        <f>'[5]06-63 tinh'!Y16</f>
        <v>1775</v>
      </c>
      <c r="L16" s="267">
        <f>'[5]06-63 tinh'!Z16</f>
        <v>9</v>
      </c>
      <c r="M16" s="267">
        <f>'[5]06-63 tinh'!AA16</f>
        <v>114</v>
      </c>
      <c r="N16" s="267">
        <f>'[5]06-63 tinh'!AB16</f>
        <v>0</v>
      </c>
      <c r="O16" s="267">
        <f>'[5]06-63 tinh'!AC16</f>
        <v>4</v>
      </c>
    </row>
    <row r="17" spans="1:15" ht="28.5" customHeight="1">
      <c r="A17" s="272" t="s">
        <v>24</v>
      </c>
      <c r="B17" s="280" t="s">
        <v>426</v>
      </c>
      <c r="C17" s="267">
        <f>'[5]06-63 tinh'!Q17</f>
        <v>112883</v>
      </c>
      <c r="D17" s="267">
        <f>'[5]06-63 tinh'!R17</f>
        <v>75245</v>
      </c>
      <c r="E17" s="267">
        <f>'[5]06-63 tinh'!S17</f>
        <v>8112</v>
      </c>
      <c r="F17" s="267">
        <f>'[5]06-63 tinh'!T17</f>
        <v>18</v>
      </c>
      <c r="G17" s="267">
        <f>'[5]06-63 tinh'!U17</f>
        <v>8094</v>
      </c>
      <c r="H17" s="267">
        <f>'[5]06-63 tinh'!V17</f>
        <v>28</v>
      </c>
      <c r="I17" s="267">
        <f>'[5]06-63 tinh'!W17</f>
        <v>16357</v>
      </c>
      <c r="J17" s="267">
        <f>'[5]06-63 tinh'!X17</f>
        <v>11794</v>
      </c>
      <c r="K17" s="267">
        <f>'[5]06-63 tinh'!Y17</f>
        <v>1256</v>
      </c>
      <c r="L17" s="267">
        <f>'[5]06-63 tinh'!Z17</f>
        <v>8</v>
      </c>
      <c r="M17" s="267">
        <f>'[5]06-63 tinh'!AA17</f>
        <v>80</v>
      </c>
      <c r="N17" s="267">
        <f>'[5]06-63 tinh'!AB17</f>
        <v>0</v>
      </c>
      <c r="O17" s="267">
        <f>'[5]06-63 tinh'!AC17</f>
        <v>3</v>
      </c>
    </row>
    <row r="18" spans="1:15" ht="28.5" customHeight="1">
      <c r="A18" s="269" t="s">
        <v>427</v>
      </c>
      <c r="B18" s="279" t="s">
        <v>367</v>
      </c>
      <c r="C18" s="267">
        <f>'[5]06-63 tinh'!Q18</f>
        <v>8056</v>
      </c>
      <c r="D18" s="267">
        <f>'[5]06-63 tinh'!R18</f>
        <v>4104</v>
      </c>
      <c r="E18" s="267">
        <f>'[5]06-63 tinh'!S18</f>
        <v>1395</v>
      </c>
      <c r="F18" s="267">
        <f>'[5]06-63 tinh'!T18</f>
        <v>3</v>
      </c>
      <c r="G18" s="267">
        <f>'[5]06-63 tinh'!U18</f>
        <v>1392</v>
      </c>
      <c r="H18" s="267">
        <f>'[5]06-63 tinh'!V18</f>
        <v>3</v>
      </c>
      <c r="I18" s="267">
        <f>'[5]06-63 tinh'!W18</f>
        <v>2004</v>
      </c>
      <c r="J18" s="267">
        <f>'[5]06-63 tinh'!X18</f>
        <v>427</v>
      </c>
      <c r="K18" s="267">
        <f>'[5]06-63 tinh'!Y18</f>
        <v>121</v>
      </c>
      <c r="L18" s="267">
        <f>'[5]06-63 tinh'!Z18</f>
        <v>0</v>
      </c>
      <c r="M18" s="267">
        <f>'[5]06-63 tinh'!AA18</f>
        <v>1</v>
      </c>
      <c r="N18" s="267">
        <f>'[5]06-63 tinh'!AB18</f>
        <v>0</v>
      </c>
      <c r="O18" s="267">
        <f>'[5]06-63 tinh'!AC18</f>
        <v>1</v>
      </c>
    </row>
    <row r="19" spans="1:15" ht="28.5" customHeight="1">
      <c r="A19" s="269" t="s">
        <v>428</v>
      </c>
      <c r="B19" s="279" t="s">
        <v>429</v>
      </c>
      <c r="C19" s="267">
        <f>'[5]06-63 tinh'!Q19</f>
        <v>1759</v>
      </c>
      <c r="D19" s="267">
        <f>'[5]06-63 tinh'!R19</f>
        <v>1166</v>
      </c>
      <c r="E19" s="267">
        <f>'[5]06-63 tinh'!S19</f>
        <v>108</v>
      </c>
      <c r="F19" s="267">
        <f>'[5]06-63 tinh'!T19</f>
        <v>0</v>
      </c>
      <c r="G19" s="267">
        <f>'[5]06-63 tinh'!U19</f>
        <v>108</v>
      </c>
      <c r="H19" s="267">
        <f>'[5]06-63 tinh'!V19</f>
        <v>0</v>
      </c>
      <c r="I19" s="267">
        <f>'[5]06-63 tinh'!W19</f>
        <v>294</v>
      </c>
      <c r="J19" s="267">
        <f>'[5]06-63 tinh'!X19</f>
        <v>173</v>
      </c>
      <c r="K19" s="267">
        <f>'[5]06-63 tinh'!Y19</f>
        <v>16</v>
      </c>
      <c r="L19" s="267">
        <f>'[5]06-63 tinh'!Z19</f>
        <v>0</v>
      </c>
      <c r="M19" s="267">
        <f>'[5]06-63 tinh'!AA19</f>
        <v>2</v>
      </c>
      <c r="N19" s="267">
        <f>'[5]06-63 tinh'!AB19</f>
        <v>0</v>
      </c>
      <c r="O19" s="267">
        <f>'[5]06-63 tinh'!AC19</f>
        <v>0</v>
      </c>
    </row>
    <row r="20" spans="1:15" ht="28.5" customHeight="1">
      <c r="A20" s="269" t="s">
        <v>430</v>
      </c>
      <c r="B20" s="279" t="s">
        <v>431</v>
      </c>
      <c r="C20" s="267">
        <f>'[5]06-63 tinh'!Q20</f>
        <v>97943</v>
      </c>
      <c r="D20" s="267">
        <f>'[5]06-63 tinh'!R20</f>
        <v>65804</v>
      </c>
      <c r="E20" s="267">
        <f>'[5]06-63 tinh'!S20</f>
        <v>6446</v>
      </c>
      <c r="F20" s="267">
        <f>'[5]06-63 tinh'!T20</f>
        <v>14</v>
      </c>
      <c r="G20" s="267">
        <f>'[5]06-63 tinh'!U20</f>
        <v>6432</v>
      </c>
      <c r="H20" s="267">
        <f>'[5]06-63 tinh'!V20</f>
        <v>23</v>
      </c>
      <c r="I20" s="267">
        <f>'[5]06-63 tinh'!W20</f>
        <v>13807</v>
      </c>
      <c r="J20" s="267">
        <f>'[5]06-63 tinh'!X20</f>
        <v>10669</v>
      </c>
      <c r="K20" s="267">
        <f>'[5]06-63 tinh'!Y20</f>
        <v>1114</v>
      </c>
      <c r="L20" s="267">
        <f>'[5]06-63 tinh'!Z20</f>
        <v>3</v>
      </c>
      <c r="M20" s="267">
        <f>'[5]06-63 tinh'!AA20</f>
        <v>75</v>
      </c>
      <c r="N20" s="267">
        <f>'[5]06-63 tinh'!AB20</f>
        <v>0</v>
      </c>
      <c r="O20" s="267">
        <f>'[5]06-63 tinh'!AC20</f>
        <v>2</v>
      </c>
    </row>
    <row r="21" spans="1:15" ht="28.5" customHeight="1">
      <c r="A21" s="269" t="s">
        <v>432</v>
      </c>
      <c r="B21" s="279" t="s">
        <v>433</v>
      </c>
      <c r="C21" s="267">
        <f>'[5]06-63 tinh'!Q21</f>
        <v>3297</v>
      </c>
      <c r="D21" s="267">
        <f>'[5]06-63 tinh'!R21</f>
        <v>2807</v>
      </c>
      <c r="E21" s="267">
        <f>'[5]06-63 tinh'!S21</f>
        <v>92</v>
      </c>
      <c r="F21" s="267">
        <f>'[5]06-63 tinh'!T21</f>
        <v>0</v>
      </c>
      <c r="G21" s="267">
        <f>'[5]06-63 tinh'!U21</f>
        <v>92</v>
      </c>
      <c r="H21" s="267">
        <f>'[5]06-63 tinh'!V21</f>
        <v>0</v>
      </c>
      <c r="I21" s="267">
        <f>'[5]06-63 tinh'!W21</f>
        <v>147</v>
      </c>
      <c r="J21" s="267">
        <f>'[5]06-63 tinh'!X21</f>
        <v>248</v>
      </c>
      <c r="K21" s="267">
        <f>'[5]06-63 tinh'!Y21</f>
        <v>3</v>
      </c>
      <c r="L21" s="267">
        <f>'[5]06-63 tinh'!Z21</f>
        <v>0</v>
      </c>
      <c r="M21" s="267">
        <f>'[5]06-63 tinh'!AA21</f>
        <v>0</v>
      </c>
      <c r="N21" s="267">
        <f>'[5]06-63 tinh'!AB21</f>
        <v>0</v>
      </c>
      <c r="O21" s="267">
        <f>'[5]06-63 tinh'!AC21</f>
        <v>0</v>
      </c>
    </row>
    <row r="22" spans="1:15" ht="28.5" customHeight="1">
      <c r="A22" s="269" t="s">
        <v>434</v>
      </c>
      <c r="B22" s="279" t="s">
        <v>435</v>
      </c>
      <c r="C22" s="267">
        <f>'[5]06-63 tinh'!Q22</f>
        <v>383</v>
      </c>
      <c r="D22" s="267">
        <f>'[5]06-63 tinh'!R22</f>
        <v>243</v>
      </c>
      <c r="E22" s="267">
        <f>'[5]06-63 tinh'!S22</f>
        <v>10</v>
      </c>
      <c r="F22" s="267">
        <f>'[5]06-63 tinh'!T22</f>
        <v>0</v>
      </c>
      <c r="G22" s="267">
        <f>'[5]06-63 tinh'!U22</f>
        <v>10</v>
      </c>
      <c r="H22" s="267">
        <f>'[5]06-63 tinh'!V22</f>
        <v>1</v>
      </c>
      <c r="I22" s="267">
        <f>'[5]06-63 tinh'!W22</f>
        <v>22</v>
      </c>
      <c r="J22" s="267">
        <f>'[5]06-63 tinh'!X22</f>
        <v>106</v>
      </c>
      <c r="K22" s="267">
        <f>'[5]06-63 tinh'!Y22</f>
        <v>1</v>
      </c>
      <c r="L22" s="267">
        <f>'[5]06-63 tinh'!Z22</f>
        <v>0</v>
      </c>
      <c r="M22" s="267">
        <f>'[5]06-63 tinh'!AA22</f>
        <v>0</v>
      </c>
      <c r="N22" s="267">
        <f>'[5]06-63 tinh'!AB22</f>
        <v>0</v>
      </c>
      <c r="O22" s="267">
        <f>'[5]06-63 tinh'!AC22</f>
        <v>0</v>
      </c>
    </row>
    <row r="23" spans="1:15" ht="28.5" customHeight="1">
      <c r="A23" s="269" t="s">
        <v>436</v>
      </c>
      <c r="B23" s="282" t="s">
        <v>437</v>
      </c>
      <c r="C23" s="267">
        <f>'[5]06-63 tinh'!Q23</f>
        <v>19</v>
      </c>
      <c r="D23" s="267">
        <f>'[5]06-63 tinh'!R23</f>
        <v>18</v>
      </c>
      <c r="E23" s="267">
        <f>'[5]06-63 tinh'!S23</f>
        <v>0</v>
      </c>
      <c r="F23" s="267">
        <f>'[5]06-63 tinh'!T23</f>
        <v>0</v>
      </c>
      <c r="G23" s="267">
        <f>'[5]06-63 tinh'!U23</f>
        <v>0</v>
      </c>
      <c r="H23" s="267">
        <f>'[5]06-63 tinh'!V23</f>
        <v>0</v>
      </c>
      <c r="I23" s="267">
        <f>'[5]06-63 tinh'!W23</f>
        <v>1</v>
      </c>
      <c r="J23" s="267">
        <f>'[5]06-63 tinh'!X23</f>
        <v>0</v>
      </c>
      <c r="K23" s="267">
        <f>'[5]06-63 tinh'!Y23</f>
        <v>0</v>
      </c>
      <c r="L23" s="267">
        <f>'[5]06-63 tinh'!Z23</f>
        <v>0</v>
      </c>
      <c r="M23" s="267">
        <f>'[5]06-63 tinh'!AA23</f>
        <v>0</v>
      </c>
      <c r="N23" s="267">
        <f>'[5]06-63 tinh'!AB23</f>
        <v>0</v>
      </c>
      <c r="O23" s="267">
        <f>'[5]06-63 tinh'!AC23</f>
        <v>0</v>
      </c>
    </row>
    <row r="24" spans="1:15" ht="28.5" customHeight="1">
      <c r="A24" s="269" t="s">
        <v>438</v>
      </c>
      <c r="B24" s="279" t="s">
        <v>439</v>
      </c>
      <c r="C24" s="267">
        <f>'[5]06-63 tinh'!Q24</f>
        <v>1426</v>
      </c>
      <c r="D24" s="267">
        <f>'[5]06-63 tinh'!R24</f>
        <v>1103</v>
      </c>
      <c r="E24" s="267">
        <f>'[5]06-63 tinh'!S24</f>
        <v>61</v>
      </c>
      <c r="F24" s="267">
        <f>'[5]06-63 tinh'!T24</f>
        <v>1</v>
      </c>
      <c r="G24" s="267">
        <f>'[5]06-63 tinh'!U24</f>
        <v>60</v>
      </c>
      <c r="H24" s="267">
        <f>'[5]06-63 tinh'!V24</f>
        <v>1</v>
      </c>
      <c r="I24" s="267">
        <f>'[5]06-63 tinh'!W24</f>
        <v>82</v>
      </c>
      <c r="J24" s="267">
        <f>'[5]06-63 tinh'!X24</f>
        <v>171</v>
      </c>
      <c r="K24" s="267">
        <f>'[5]06-63 tinh'!Y24</f>
        <v>1</v>
      </c>
      <c r="L24" s="267">
        <f>'[5]06-63 tinh'!Z24</f>
        <v>5</v>
      </c>
      <c r="M24" s="267">
        <f>'[5]06-63 tinh'!AA24</f>
        <v>2</v>
      </c>
      <c r="N24" s="267">
        <f>'[5]06-63 tinh'!AB24</f>
        <v>0</v>
      </c>
      <c r="O24" s="267">
        <f>'[5]06-63 tinh'!AC24</f>
        <v>0</v>
      </c>
    </row>
    <row r="25" spans="1:15" ht="28.5" customHeight="1">
      <c r="A25" s="272" t="s">
        <v>25</v>
      </c>
      <c r="B25" s="280" t="s">
        <v>440</v>
      </c>
      <c r="C25" s="267">
        <f>'[5]06-63 tinh'!Q25</f>
        <v>33600</v>
      </c>
      <c r="D25" s="267">
        <f>'[5]06-63 tinh'!R25</f>
        <v>22122</v>
      </c>
      <c r="E25" s="267">
        <f>'[5]06-63 tinh'!S25</f>
        <v>4699</v>
      </c>
      <c r="F25" s="267">
        <f>'[5]06-63 tinh'!T25</f>
        <v>5</v>
      </c>
      <c r="G25" s="267">
        <f>'[5]06-63 tinh'!U25</f>
        <v>4694</v>
      </c>
      <c r="H25" s="267">
        <f>'[5]06-63 tinh'!V25</f>
        <v>0</v>
      </c>
      <c r="I25" s="267">
        <f>'[5]06-63 tinh'!W25</f>
        <v>3310</v>
      </c>
      <c r="J25" s="267">
        <f>'[5]06-63 tinh'!X25</f>
        <v>2914</v>
      </c>
      <c r="K25" s="267">
        <f>'[5]06-63 tinh'!Y25</f>
        <v>519</v>
      </c>
      <c r="L25" s="267">
        <f>'[5]06-63 tinh'!Z25</f>
        <v>1</v>
      </c>
      <c r="M25" s="267">
        <f>'[5]06-63 tinh'!AA25</f>
        <v>34</v>
      </c>
      <c r="N25" s="267">
        <f>'[5]06-63 tinh'!AB25</f>
        <v>0</v>
      </c>
      <c r="O25" s="267">
        <f>'[5]06-63 tinh'!AC25</f>
        <v>1</v>
      </c>
    </row>
    <row r="26" spans="1:15" ht="32.25" customHeight="1">
      <c r="A26" s="249" t="s">
        <v>441</v>
      </c>
      <c r="B26" s="283" t="s">
        <v>444</v>
      </c>
      <c r="C26" s="286">
        <f>(C18+C19)/C17</f>
        <v>0.08694843333362863</v>
      </c>
      <c r="D26" s="286">
        <f aca="true" t="shared" si="0" ref="D26:O26">(D18+D19)/D17</f>
        <v>0.07003787627084856</v>
      </c>
      <c r="E26" s="286">
        <f t="shared" si="0"/>
        <v>0.18528106508875739</v>
      </c>
      <c r="F26" s="286">
        <f t="shared" si="0"/>
        <v>0.16666666666666666</v>
      </c>
      <c r="G26" s="286">
        <f t="shared" si="0"/>
        <v>0.18532246108228317</v>
      </c>
      <c r="H26" s="286">
        <f t="shared" si="0"/>
        <v>0.10714285714285714</v>
      </c>
      <c r="I26" s="286">
        <f t="shared" si="0"/>
        <v>0.14049030995903894</v>
      </c>
      <c r="J26" s="286">
        <f t="shared" si="0"/>
        <v>0.050873325419704934</v>
      </c>
      <c r="K26" s="286">
        <f t="shared" si="0"/>
        <v>0.10907643312101911</v>
      </c>
      <c r="L26" s="286">
        <f t="shared" si="0"/>
        <v>0</v>
      </c>
      <c r="M26" s="286">
        <f t="shared" si="0"/>
        <v>0.0375</v>
      </c>
      <c r="N26" s="286" t="e">
        <f t="shared" si="0"/>
        <v>#DIV/0!</v>
      </c>
      <c r="O26" s="286">
        <f t="shared" si="0"/>
        <v>0.3333333333333333</v>
      </c>
    </row>
    <row r="27" spans="1:15" ht="15.75" customHeight="1">
      <c r="A27"/>
      <c r="B27"/>
      <c r="C27"/>
      <c r="D27"/>
      <c r="E27"/>
      <c r="F27"/>
      <c r="G27"/>
      <c r="H27"/>
      <c r="K27" s="464" t="str">
        <f>TT!B8</f>
        <v>Hà Nội, ngày 10 tháng 01 năm 2017</v>
      </c>
      <c r="L27" s="464"/>
      <c r="M27" s="464"/>
      <c r="N27" s="464"/>
      <c r="O27" s="464"/>
    </row>
    <row r="28" spans="1:14" ht="15.75">
      <c r="A28"/>
      <c r="B28" s="456" t="s">
        <v>372</v>
      </c>
      <c r="C28" s="456"/>
      <c r="D28"/>
      <c r="E28"/>
      <c r="F28"/>
      <c r="G28"/>
      <c r="H28"/>
      <c r="K28" s="463" t="str">
        <f>TT!B5</f>
        <v>KT. GIÁM ĐỐC</v>
      </c>
      <c r="L28" s="463"/>
      <c r="M28" s="463"/>
      <c r="N28" s="40"/>
    </row>
    <row r="29" spans="1:14" ht="15.75">
      <c r="A29"/>
      <c r="B29" s="143"/>
      <c r="C29" s="143"/>
      <c r="D29"/>
      <c r="E29"/>
      <c r="F29"/>
      <c r="G29"/>
      <c r="H29"/>
      <c r="K29" s="463" t="s">
        <v>514</v>
      </c>
      <c r="L29" s="463"/>
      <c r="M29" s="463"/>
      <c r="N29" s="40"/>
    </row>
    <row r="30" spans="1:14" ht="15.75">
      <c r="A30"/>
      <c r="B30" s="143"/>
      <c r="C30" s="143"/>
      <c r="D30"/>
      <c r="E30"/>
      <c r="F30"/>
      <c r="G30"/>
      <c r="H30"/>
      <c r="K30" s="143"/>
      <c r="L30" s="143"/>
      <c r="M30" s="143"/>
      <c r="N30" s="40"/>
    </row>
    <row r="31" spans="1:14" ht="15.75">
      <c r="A31"/>
      <c r="B31" s="143"/>
      <c r="C31" s="143"/>
      <c r="D31"/>
      <c r="E31"/>
      <c r="F31"/>
      <c r="G31"/>
      <c r="H31"/>
      <c r="K31" s="143"/>
      <c r="L31" s="143"/>
      <c r="M31" s="143"/>
      <c r="N31" s="40"/>
    </row>
    <row r="32" spans="1:14" ht="15.75">
      <c r="A32"/>
      <c r="B32" s="143"/>
      <c r="C32" s="143"/>
      <c r="D32"/>
      <c r="E32"/>
      <c r="F32"/>
      <c r="G32"/>
      <c r="H32"/>
      <c r="K32" s="143"/>
      <c r="L32" s="143"/>
      <c r="M32" s="143"/>
      <c r="N32" s="40"/>
    </row>
    <row r="33" spans="1:14" ht="15.75">
      <c r="A33"/>
      <c r="B33" s="143"/>
      <c r="C33" s="143"/>
      <c r="D33"/>
      <c r="E33"/>
      <c r="F33"/>
      <c r="G33"/>
      <c r="H33"/>
      <c r="K33" s="143"/>
      <c r="L33" s="143"/>
      <c r="M33" s="143"/>
      <c r="N33" s="40"/>
    </row>
    <row r="34" spans="1:14" ht="15.75">
      <c r="A34"/>
      <c r="B34" s="143"/>
      <c r="C34" s="143"/>
      <c r="D34"/>
      <c r="E34"/>
      <c r="F34"/>
      <c r="G34"/>
      <c r="H34"/>
      <c r="K34" s="143"/>
      <c r="L34" s="143"/>
      <c r="M34" s="143"/>
      <c r="N34" s="40"/>
    </row>
    <row r="35" spans="1:14" ht="15.75">
      <c r="A35"/>
      <c r="B35" s="143"/>
      <c r="C35" s="143"/>
      <c r="D35"/>
      <c r="E35"/>
      <c r="F35"/>
      <c r="G35"/>
      <c r="H35"/>
      <c r="K35" s="143"/>
      <c r="L35" s="143"/>
      <c r="M35" s="143"/>
      <c r="N35" s="40"/>
    </row>
    <row r="36" spans="1:14" ht="15.75">
      <c r="A36"/>
      <c r="B36" s="456" t="str">
        <f>TT!B7</f>
        <v>Đinh Nam Hải</v>
      </c>
      <c r="C36" s="456"/>
      <c r="D36"/>
      <c r="E36"/>
      <c r="F36"/>
      <c r="G36"/>
      <c r="H36"/>
      <c r="K36" s="463" t="str">
        <f>TT!B6</f>
        <v>Nguyễn Đình Vĩnh</v>
      </c>
      <c r="L36" s="463"/>
      <c r="M36" s="463"/>
      <c r="N36" s="40"/>
    </row>
  </sheetData>
  <sheetProtection/>
  <mergeCells count="27">
    <mergeCell ref="A10:B10"/>
    <mergeCell ref="B28:C28"/>
    <mergeCell ref="K28:M28"/>
    <mergeCell ref="K29:M29"/>
    <mergeCell ref="B36:C36"/>
    <mergeCell ref="K36:M36"/>
    <mergeCell ref="K27:O27"/>
    <mergeCell ref="A3:O3"/>
    <mergeCell ref="A4:O4"/>
    <mergeCell ref="J5:O5"/>
    <mergeCell ref="L7:L9"/>
    <mergeCell ref="M7:M9"/>
    <mergeCell ref="N7:N9"/>
    <mergeCell ref="O7:O9"/>
    <mergeCell ref="E8:E9"/>
    <mergeCell ref="F8:G8"/>
    <mergeCell ref="K7:K9"/>
    <mergeCell ref="A1:D1"/>
    <mergeCell ref="A2:D2"/>
    <mergeCell ref="A6:B9"/>
    <mergeCell ref="C6:C9"/>
    <mergeCell ref="D6:O6"/>
    <mergeCell ref="D7:D9"/>
    <mergeCell ref="E7:G7"/>
    <mergeCell ref="H7:H9"/>
    <mergeCell ref="I7:I9"/>
    <mergeCell ref="J7:J9"/>
  </mergeCells>
  <printOptions/>
  <pageMargins left="0.45" right="0" top="0.25" bottom="0" header="0.5" footer="0.31"/>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indexed="11"/>
  </sheetPr>
  <dimension ref="A1:P37"/>
  <sheetViews>
    <sheetView showZeros="0" view="pageBreakPreview" zoomScale="85" zoomScaleSheetLayoutView="85" zoomScalePageLayoutView="0" workbookViewId="0" topLeftCell="A27">
      <selection activeCell="I31" sqref="I31"/>
    </sheetView>
  </sheetViews>
  <sheetFormatPr defaultColWidth="9.00390625" defaultRowHeight="15.75"/>
  <cols>
    <col min="1" max="1" width="4.125" style="192" customWidth="1"/>
    <col min="2" max="2" width="26.375" style="251" customWidth="1"/>
    <col min="3" max="3" width="11.375" style="251" customWidth="1"/>
    <col min="4" max="4" width="9.125" style="251" customWidth="1"/>
    <col min="5" max="5" width="10.625" style="251" customWidth="1"/>
    <col min="6" max="6" width="8.875" style="251" customWidth="1"/>
    <col min="7" max="7" width="10.25390625" style="251" customWidth="1"/>
    <col min="8" max="8" width="7.25390625" style="251" customWidth="1"/>
    <col min="9" max="9" width="8.875" style="251" customWidth="1"/>
    <col min="10" max="10" width="9.625" style="251" customWidth="1"/>
    <col min="11" max="11" width="8.25390625" style="251" customWidth="1"/>
    <col min="12" max="12" width="9.625" style="251" customWidth="1"/>
    <col min="13" max="13" width="7.625" style="251" customWidth="1"/>
    <col min="14" max="14" width="9.125" style="251" customWidth="1"/>
    <col min="15" max="16384" width="9.00390625" style="251" customWidth="1"/>
  </cols>
  <sheetData>
    <row r="1" spans="1:16" ht="23.25" customHeight="1">
      <c r="A1" s="363" t="s">
        <v>383</v>
      </c>
      <c r="B1" s="363"/>
      <c r="C1" s="363"/>
      <c r="D1" s="363"/>
      <c r="E1"/>
      <c r="F1"/>
      <c r="G1"/>
      <c r="H1"/>
      <c r="I1"/>
      <c r="J1"/>
      <c r="K1"/>
      <c r="L1"/>
      <c r="M1"/>
      <c r="N1" s="253"/>
      <c r="O1" s="253"/>
      <c r="P1" s="253"/>
    </row>
    <row r="2" spans="1:16" ht="30.75" customHeight="1">
      <c r="A2" s="678" t="s">
        <v>386</v>
      </c>
      <c r="B2" s="678"/>
      <c r="C2" s="678"/>
      <c r="D2" s="678"/>
      <c r="E2"/>
      <c r="F2"/>
      <c r="G2"/>
      <c r="H2"/>
      <c r="I2"/>
      <c r="J2"/>
      <c r="K2"/>
      <c r="L2"/>
      <c r="M2"/>
      <c r="N2" s="253"/>
      <c r="O2" s="253"/>
      <c r="P2" s="258"/>
    </row>
    <row r="3" spans="1:16" ht="32.25" customHeight="1">
      <c r="A3" s="691" t="s">
        <v>456</v>
      </c>
      <c r="B3" s="691"/>
      <c r="C3" s="691"/>
      <c r="D3" s="691"/>
      <c r="E3" s="691"/>
      <c r="F3" s="691"/>
      <c r="G3" s="691"/>
      <c r="H3" s="691"/>
      <c r="I3" s="691"/>
      <c r="J3" s="691"/>
      <c r="K3" s="691"/>
      <c r="L3" s="691"/>
      <c r="M3" s="691"/>
      <c r="N3" s="691"/>
      <c r="O3" s="253"/>
      <c r="P3" s="288"/>
    </row>
    <row r="4" spans="1:16" ht="16.5" customHeight="1">
      <c r="A4" s="667" t="str">
        <f>TT!B3</f>
        <v>03 tháng năm 2017</v>
      </c>
      <c r="B4" s="692"/>
      <c r="C4" s="692"/>
      <c r="D4" s="692"/>
      <c r="E4" s="692"/>
      <c r="F4" s="692"/>
      <c r="G4" s="692"/>
      <c r="H4" s="692"/>
      <c r="I4" s="692"/>
      <c r="J4" s="692"/>
      <c r="K4" s="692"/>
      <c r="L4" s="692"/>
      <c r="M4" s="692"/>
      <c r="N4" s="692"/>
      <c r="O4" s="253"/>
      <c r="P4" s="288"/>
    </row>
    <row r="5" spans="1:16" ht="16.5" customHeight="1">
      <c r="A5" s="174"/>
      <c r="B5" s="174"/>
      <c r="C5" s="173"/>
      <c r="D5" s="173"/>
      <c r="E5" s="173"/>
      <c r="F5" s="690"/>
      <c r="G5" s="690"/>
      <c r="H5" s="690"/>
      <c r="I5" s="695"/>
      <c r="J5" s="695"/>
      <c r="K5" s="693" t="s">
        <v>346</v>
      </c>
      <c r="L5" s="694"/>
      <c r="M5" s="694"/>
      <c r="N5" s="694"/>
      <c r="O5" s="253"/>
      <c r="P5" s="288"/>
    </row>
    <row r="6" spans="1:16" ht="18.75" customHeight="1">
      <c r="A6" s="672" t="s">
        <v>376</v>
      </c>
      <c r="B6" s="673"/>
      <c r="C6" s="651" t="s">
        <v>18</v>
      </c>
      <c r="D6" s="650" t="s">
        <v>449</v>
      </c>
      <c r="E6" s="652"/>
      <c r="F6" s="652"/>
      <c r="G6" s="652"/>
      <c r="H6" s="652"/>
      <c r="I6" s="652"/>
      <c r="J6" s="652"/>
      <c r="K6" s="652"/>
      <c r="L6" s="652"/>
      <c r="M6" s="652"/>
      <c r="N6" s="653"/>
      <c r="O6" s="253"/>
      <c r="P6" s="288"/>
    </row>
    <row r="7" spans="1:16" ht="27" customHeight="1">
      <c r="A7" s="674"/>
      <c r="B7" s="675"/>
      <c r="C7" s="651"/>
      <c r="D7" s="659" t="s">
        <v>450</v>
      </c>
      <c r="E7" s="656" t="s">
        <v>451</v>
      </c>
      <c r="F7" s="657"/>
      <c r="G7" s="658"/>
      <c r="H7" s="659" t="s">
        <v>452</v>
      </c>
      <c r="I7" s="659" t="s">
        <v>412</v>
      </c>
      <c r="J7" s="659" t="s">
        <v>453</v>
      </c>
      <c r="K7" s="659" t="s">
        <v>414</v>
      </c>
      <c r="L7" s="659" t="s">
        <v>415</v>
      </c>
      <c r="M7" s="659" t="s">
        <v>416</v>
      </c>
      <c r="N7" s="680" t="s">
        <v>417</v>
      </c>
      <c r="O7" s="288"/>
      <c r="P7" s="288"/>
    </row>
    <row r="8" spans="1:16" ht="18" customHeight="1">
      <c r="A8" s="674"/>
      <c r="B8" s="675"/>
      <c r="C8" s="651"/>
      <c r="D8" s="659"/>
      <c r="E8" s="669" t="s">
        <v>17</v>
      </c>
      <c r="F8" s="670" t="s">
        <v>7</v>
      </c>
      <c r="G8" s="671"/>
      <c r="H8" s="659"/>
      <c r="I8" s="659"/>
      <c r="J8" s="659"/>
      <c r="K8" s="659"/>
      <c r="L8" s="659"/>
      <c r="M8" s="659"/>
      <c r="N8" s="680"/>
      <c r="O8" s="687"/>
      <c r="P8" s="687"/>
    </row>
    <row r="9" spans="1:16" ht="26.25" customHeight="1">
      <c r="A9" s="676"/>
      <c r="B9" s="677"/>
      <c r="C9" s="651"/>
      <c r="D9" s="660"/>
      <c r="E9" s="660"/>
      <c r="F9" s="259" t="s">
        <v>418</v>
      </c>
      <c r="G9" s="261" t="s">
        <v>419</v>
      </c>
      <c r="H9" s="660"/>
      <c r="I9" s="660"/>
      <c r="J9" s="660"/>
      <c r="K9" s="660"/>
      <c r="L9" s="660"/>
      <c r="M9" s="660"/>
      <c r="N9" s="680"/>
      <c r="O9" s="289"/>
      <c r="P9" s="289"/>
    </row>
    <row r="10" spans="1:16" s="292" customFormat="1" ht="20.25" customHeight="1">
      <c r="A10" s="688" t="s">
        <v>377</v>
      </c>
      <c r="B10" s="689"/>
      <c r="C10" s="290">
        <v>1</v>
      </c>
      <c r="D10" s="290">
        <v>2</v>
      </c>
      <c r="E10" s="290">
        <v>3</v>
      </c>
      <c r="F10" s="290">
        <v>4</v>
      </c>
      <c r="G10" s="290">
        <v>5</v>
      </c>
      <c r="H10" s="290">
        <v>6</v>
      </c>
      <c r="I10" s="290">
        <v>7</v>
      </c>
      <c r="J10" s="290">
        <v>8</v>
      </c>
      <c r="K10" s="290">
        <v>9</v>
      </c>
      <c r="L10" s="290">
        <v>10</v>
      </c>
      <c r="M10" s="290">
        <v>11</v>
      </c>
      <c r="N10" s="290">
        <v>12</v>
      </c>
      <c r="O10" s="291"/>
      <c r="P10" s="291"/>
    </row>
    <row r="11" spans="1:16" ht="31.5" customHeight="1">
      <c r="A11" s="265" t="s">
        <v>0</v>
      </c>
      <c r="B11" s="278" t="s">
        <v>420</v>
      </c>
      <c r="C11" s="350">
        <f>'[5]07-63 tinh'!C11</f>
        <v>18276940827.319004</v>
      </c>
      <c r="D11" s="350">
        <f>'[5]07-63 tinh'!D11</f>
        <v>985889428.5680001</v>
      </c>
      <c r="E11" s="350">
        <f>'[5]07-63 tinh'!E11</f>
        <v>16421464954.352003</v>
      </c>
      <c r="F11" s="350">
        <f>'[5]07-63 tinh'!F11</f>
        <v>365095836.996</v>
      </c>
      <c r="G11" s="350">
        <f>'[5]07-63 tinh'!G11</f>
        <v>16056369117.356</v>
      </c>
      <c r="H11" s="350">
        <f>'[5]07-63 tinh'!H11</f>
        <v>1352813.364</v>
      </c>
      <c r="I11" s="350">
        <f>'[5]07-63 tinh'!I11</f>
        <v>99813308.75400001</v>
      </c>
      <c r="J11" s="350">
        <f>'[5]07-63 tinh'!J11</f>
        <v>647597210.881</v>
      </c>
      <c r="K11" s="350">
        <f>'[5]07-63 tinh'!K11</f>
        <v>7954532.546</v>
      </c>
      <c r="L11" s="350">
        <f>'[5]07-63 tinh'!L11</f>
        <v>70390849</v>
      </c>
      <c r="M11" s="350">
        <f>'[5]07-63 tinh'!M11</f>
        <v>362490</v>
      </c>
      <c r="N11" s="350">
        <f>'[5]07-63 tinh'!N11</f>
        <v>42115239.5</v>
      </c>
      <c r="O11" s="288"/>
      <c r="P11" s="288"/>
    </row>
    <row r="12" spans="1:16" ht="31.5" customHeight="1">
      <c r="A12" s="269">
        <v>1</v>
      </c>
      <c r="B12" s="279" t="s">
        <v>421</v>
      </c>
      <c r="C12" s="350">
        <f>'[5]07-63 tinh'!C12</f>
        <v>16247124252.929003</v>
      </c>
      <c r="D12" s="350">
        <f>'[5]07-63 tinh'!D12</f>
        <v>737057967.949</v>
      </c>
      <c r="E12" s="350">
        <f>'[5]07-63 tinh'!E12</f>
        <v>14901505308.128002</v>
      </c>
      <c r="F12" s="350">
        <f>'[5]07-63 tinh'!F12</f>
        <v>343304814.59900004</v>
      </c>
      <c r="G12" s="350">
        <f>'[5]07-63 tinh'!G12</f>
        <v>14558200493.529003</v>
      </c>
      <c r="H12" s="350">
        <f>'[5]07-63 tinh'!H12</f>
        <v>1019997.3640000001</v>
      </c>
      <c r="I12" s="350">
        <f>'[5]07-63 tinh'!I12</f>
        <v>61261636.991000004</v>
      </c>
      <c r="J12" s="350">
        <f>'[5]07-63 tinh'!J12</f>
        <v>485696402.8900001</v>
      </c>
      <c r="K12" s="350">
        <f>'[5]07-63 tinh'!K12</f>
        <v>6785530.675</v>
      </c>
      <c r="L12" s="350">
        <f>'[5]07-63 tinh'!L12</f>
        <v>48244600</v>
      </c>
      <c r="M12" s="350">
        <f>'[5]07-63 tinh'!M12</f>
        <v>9780</v>
      </c>
      <c r="N12" s="350">
        <f>'[5]07-63 tinh'!N12</f>
        <v>5543028</v>
      </c>
      <c r="O12" s="288"/>
      <c r="P12" s="288"/>
    </row>
    <row r="13" spans="1:16" ht="31.5" customHeight="1">
      <c r="A13" s="269">
        <v>2</v>
      </c>
      <c r="B13" s="279" t="s">
        <v>422</v>
      </c>
      <c r="C13" s="350">
        <f>'[5]07-63 tinh'!C13</f>
        <v>2029816574.3900003</v>
      </c>
      <c r="D13" s="350">
        <f>'[5]07-63 tinh'!D13</f>
        <v>248831460.61900002</v>
      </c>
      <c r="E13" s="350">
        <f>'[5]07-63 tinh'!E13</f>
        <v>1519959646.224</v>
      </c>
      <c r="F13" s="350">
        <f>'[5]07-63 tinh'!F13</f>
        <v>21791022.397</v>
      </c>
      <c r="G13" s="350">
        <f>'[5]07-63 tinh'!G13</f>
        <v>1498168623.827</v>
      </c>
      <c r="H13" s="350">
        <f>'[5]07-63 tinh'!H13</f>
        <v>332816</v>
      </c>
      <c r="I13" s="350">
        <f>'[5]07-63 tinh'!I13</f>
        <v>38551671.763</v>
      </c>
      <c r="J13" s="350">
        <f>'[5]07-63 tinh'!J13</f>
        <v>161900807.991</v>
      </c>
      <c r="K13" s="350">
        <f>'[5]07-63 tinh'!K13</f>
        <v>1169001.871</v>
      </c>
      <c r="L13" s="350">
        <f>'[5]07-63 tinh'!L13</f>
        <v>22146249</v>
      </c>
      <c r="M13" s="350">
        <f>'[5]07-63 tinh'!M13</f>
        <v>352710</v>
      </c>
      <c r="N13" s="350">
        <f>'[5]07-63 tinh'!N13</f>
        <v>36572211.5</v>
      </c>
      <c r="O13" s="288"/>
      <c r="P13" s="288"/>
    </row>
    <row r="14" spans="1:16" ht="31.5" customHeight="1">
      <c r="A14" s="272" t="s">
        <v>1</v>
      </c>
      <c r="B14" s="280" t="s">
        <v>423</v>
      </c>
      <c r="C14" s="350">
        <f>'[5]07-63 tinh'!C14</f>
        <v>36936882.699</v>
      </c>
      <c r="D14" s="350">
        <f>'[5]07-63 tinh'!D14</f>
        <v>5051899.984999999</v>
      </c>
      <c r="E14" s="350">
        <f>'[5]07-63 tinh'!E14</f>
        <v>21269372.34</v>
      </c>
      <c r="F14" s="350">
        <f>'[5]07-63 tinh'!F14</f>
        <v>1484848</v>
      </c>
      <c r="G14" s="350">
        <f>'[5]07-63 tinh'!G14</f>
        <v>19784524.34</v>
      </c>
      <c r="H14" s="350">
        <f>'[5]07-63 tinh'!H14</f>
        <v>12560.85</v>
      </c>
      <c r="I14" s="350">
        <f>'[5]07-63 tinh'!I14</f>
        <v>457069.4</v>
      </c>
      <c r="J14" s="350">
        <f>'[5]07-63 tinh'!J14</f>
        <v>6306650.124</v>
      </c>
      <c r="K14" s="350">
        <f>'[5]07-63 tinh'!K14</f>
        <v>19595</v>
      </c>
      <c r="L14" s="350">
        <f>'[5]07-63 tinh'!L14</f>
        <v>3706656</v>
      </c>
      <c r="M14" s="350">
        <f>'[5]07-63 tinh'!M14</f>
        <v>56627</v>
      </c>
      <c r="N14" s="350">
        <f>'[5]07-63 tinh'!N14</f>
        <v>56452</v>
      </c>
      <c r="O14" s="288"/>
      <c r="P14" s="288"/>
    </row>
    <row r="15" spans="1:16" ht="31.5" customHeight="1">
      <c r="A15" s="272" t="s">
        <v>378</v>
      </c>
      <c r="B15" s="280" t="s">
        <v>424</v>
      </c>
      <c r="C15" s="350">
        <f>'[5]07-63 tinh'!C15</f>
        <v>3410150.835</v>
      </c>
      <c r="D15" s="350">
        <f>'[5]07-63 tinh'!D15</f>
        <v>986060.835</v>
      </c>
      <c r="E15" s="350">
        <f>'[5]07-63 tinh'!E15</f>
        <v>10202</v>
      </c>
      <c r="F15" s="350">
        <f>'[5]07-63 tinh'!F15</f>
        <v>0</v>
      </c>
      <c r="G15" s="350">
        <f>'[5]07-63 tinh'!G15</f>
        <v>10202</v>
      </c>
      <c r="H15" s="350">
        <f>'[5]07-63 tinh'!H15</f>
        <v>0</v>
      </c>
      <c r="I15" s="350">
        <f>'[5]07-63 tinh'!I15</f>
        <v>377645</v>
      </c>
      <c r="J15" s="350">
        <f>'[5]07-63 tinh'!J15</f>
        <v>2036243</v>
      </c>
      <c r="K15" s="350">
        <f>'[5]07-63 tinh'!K15</f>
        <v>0</v>
      </c>
      <c r="L15" s="350">
        <f>'[5]07-63 tinh'!L15</f>
        <v>0</v>
      </c>
      <c r="M15" s="350">
        <f>'[5]07-63 tinh'!M15</f>
        <v>0</v>
      </c>
      <c r="N15" s="350">
        <f>'[5]07-63 tinh'!N15</f>
        <v>0</v>
      </c>
      <c r="O15" s="288"/>
      <c r="P15" s="288"/>
    </row>
    <row r="16" spans="1:16" ht="31.5" customHeight="1">
      <c r="A16" s="272" t="s">
        <v>425</v>
      </c>
      <c r="B16" s="280" t="s">
        <v>333</v>
      </c>
      <c r="C16" s="350">
        <f>'[5]07-63 tinh'!C16</f>
        <v>18240003944.967003</v>
      </c>
      <c r="D16" s="350">
        <f>'[5]07-63 tinh'!D16</f>
        <v>980837528.24</v>
      </c>
      <c r="E16" s="350">
        <f>'[5]07-63 tinh'!E16</f>
        <v>16400195582.287003</v>
      </c>
      <c r="F16" s="350">
        <f>'[5]07-63 tinh'!F16</f>
        <v>363610968.997</v>
      </c>
      <c r="G16" s="350">
        <f>'[5]07-63 tinh'!G16</f>
        <v>16036584613.290003</v>
      </c>
      <c r="H16" s="350">
        <f>'[5]07-63 tinh'!H16</f>
        <v>1340252.514</v>
      </c>
      <c r="I16" s="350">
        <f>'[5]07-63 tinh'!I16</f>
        <v>99356239.154</v>
      </c>
      <c r="J16" s="350">
        <f>'[5]07-63 tinh'!J16</f>
        <v>641290561.372</v>
      </c>
      <c r="K16" s="350">
        <f>'[5]07-63 tinh'!K16</f>
        <v>7934937.546</v>
      </c>
      <c r="L16" s="350">
        <f>'[5]07-63 tinh'!L16</f>
        <v>66684193</v>
      </c>
      <c r="M16" s="350">
        <f>'[5]07-63 tinh'!M16</f>
        <v>305863</v>
      </c>
      <c r="N16" s="350">
        <f>'[5]07-63 tinh'!N16</f>
        <v>42058787.5</v>
      </c>
      <c r="O16" s="288"/>
      <c r="P16" s="288"/>
    </row>
    <row r="17" spans="1:16" ht="31.5" customHeight="1">
      <c r="A17" s="272" t="s">
        <v>24</v>
      </c>
      <c r="B17" s="281" t="s">
        <v>426</v>
      </c>
      <c r="C17" s="350">
        <f>'[5]07-63 tinh'!C17</f>
        <v>4413653930.365001</v>
      </c>
      <c r="D17" s="350">
        <f>'[5]07-63 tinh'!D17</f>
        <v>646577988.1600001</v>
      </c>
      <c r="E17" s="350">
        <f>'[5]07-63 tinh'!E17</f>
        <v>3154375271.7250013</v>
      </c>
      <c r="F17" s="350">
        <f>'[5]07-63 tinh'!F17</f>
        <v>78249858.681</v>
      </c>
      <c r="G17" s="350">
        <f>'[5]07-63 tinh'!G17</f>
        <v>3076125413.044001</v>
      </c>
      <c r="H17" s="350">
        <f>'[5]07-63 tinh'!H17</f>
        <v>1049601.4</v>
      </c>
      <c r="I17" s="350">
        <f>'[5]07-63 tinh'!I17</f>
        <v>76476540.993</v>
      </c>
      <c r="J17" s="350">
        <f>'[5]07-63 tinh'!J17</f>
        <v>426774971.3579999</v>
      </c>
      <c r="K17" s="350">
        <f>'[5]07-63 tinh'!K17</f>
        <v>3967302.0020000003</v>
      </c>
      <c r="L17" s="350">
        <f>'[5]07-63 tinh'!L17</f>
        <v>62068083</v>
      </c>
      <c r="M17" s="350">
        <f>'[5]07-63 tinh'!M17</f>
        <v>305863</v>
      </c>
      <c r="N17" s="350">
        <f>'[5]07-63 tinh'!N17</f>
        <v>42058308.5</v>
      </c>
      <c r="O17" s="288"/>
      <c r="P17" s="253"/>
    </row>
    <row r="18" spans="1:16" ht="31.5" customHeight="1">
      <c r="A18" s="269" t="s">
        <v>427</v>
      </c>
      <c r="B18" s="279" t="s">
        <v>367</v>
      </c>
      <c r="C18" s="350">
        <f>'[5]07-63 tinh'!C18</f>
        <v>578757528.067</v>
      </c>
      <c r="D18" s="350">
        <f>'[5]07-63 tinh'!D18</f>
        <v>167296611.062</v>
      </c>
      <c r="E18" s="350">
        <f>'[5]07-63 tinh'!E18</f>
        <v>272253526.779</v>
      </c>
      <c r="F18" s="350">
        <f>'[5]07-63 tinh'!F18</f>
        <v>10792464.982</v>
      </c>
      <c r="G18" s="350">
        <f>'[5]07-63 tinh'!G18</f>
        <v>261461061.797</v>
      </c>
      <c r="H18" s="350">
        <f>'[5]07-63 tinh'!H18</f>
        <v>227413</v>
      </c>
      <c r="I18" s="350">
        <f>'[5]07-63 tinh'!I18</f>
        <v>28103383.612</v>
      </c>
      <c r="J18" s="350">
        <f>'[5]07-63 tinh'!J18</f>
        <v>74765668.877</v>
      </c>
      <c r="K18" s="350">
        <f>'[5]07-63 tinh'!K18</f>
        <v>514205.677</v>
      </c>
      <c r="L18" s="350">
        <f>'[5]07-63 tinh'!L18</f>
        <v>2165844</v>
      </c>
      <c r="M18" s="350">
        <f>'[5]07-63 tinh'!M18</f>
        <v>237772</v>
      </c>
      <c r="N18" s="350">
        <f>'[5]07-63 tinh'!N18</f>
        <v>33193103</v>
      </c>
      <c r="O18" s="288"/>
      <c r="P18" s="253"/>
    </row>
    <row r="19" spans="1:16" ht="31.5" customHeight="1">
      <c r="A19" s="269" t="s">
        <v>428</v>
      </c>
      <c r="B19" s="279" t="s">
        <v>429</v>
      </c>
      <c r="C19" s="350">
        <f>'[5]07-63 tinh'!C19</f>
        <v>21522306.526</v>
      </c>
      <c r="D19" s="350">
        <f>'[5]07-63 tinh'!D19</f>
        <v>9810302.478</v>
      </c>
      <c r="E19" s="350">
        <f>'[5]07-63 tinh'!E19</f>
        <v>6476381.268999999</v>
      </c>
      <c r="F19" s="350">
        <f>'[5]07-63 tinh'!F19</f>
        <v>1577053</v>
      </c>
      <c r="G19" s="350">
        <f>'[5]07-63 tinh'!G19</f>
        <v>4899328.268999999</v>
      </c>
      <c r="H19" s="350">
        <f>'[5]07-63 tinh'!H19</f>
        <v>31531</v>
      </c>
      <c r="I19" s="350">
        <f>'[5]07-63 tinh'!I19</f>
        <v>428362</v>
      </c>
      <c r="J19" s="350">
        <f>'[5]07-63 tinh'!J19</f>
        <v>4534309.499</v>
      </c>
      <c r="K19" s="350">
        <f>'[5]07-63 tinh'!K19</f>
        <v>54712</v>
      </c>
      <c r="L19" s="350">
        <f>'[5]07-63 tinh'!L19</f>
        <v>186708</v>
      </c>
      <c r="M19" s="350">
        <f>'[5]07-63 tinh'!M19</f>
        <v>0</v>
      </c>
      <c r="N19" s="350">
        <f>'[5]07-63 tinh'!N19</f>
        <v>0</v>
      </c>
      <c r="O19" s="288"/>
      <c r="P19" s="253"/>
    </row>
    <row r="20" spans="1:16" ht="31.5" customHeight="1">
      <c r="A20" s="269" t="s">
        <v>430</v>
      </c>
      <c r="B20" s="279" t="s">
        <v>454</v>
      </c>
      <c r="C20" s="350">
        <f>'[5]07-63 tinh'!C20</f>
        <v>1330992.3399999999</v>
      </c>
      <c r="D20" s="350">
        <f>'[5]07-63 tinh'!D20</f>
        <v>167790.39</v>
      </c>
      <c r="E20" s="350">
        <f>'[5]07-63 tinh'!E20</f>
        <v>1114336</v>
      </c>
      <c r="F20" s="350">
        <f>'[5]07-63 tinh'!F20</f>
        <v>559110</v>
      </c>
      <c r="G20" s="350">
        <f>'[5]07-63 tinh'!G20</f>
        <v>555226</v>
      </c>
      <c r="H20" s="350">
        <f>'[5]07-63 tinh'!H20</f>
        <v>0</v>
      </c>
      <c r="I20" s="350">
        <f>'[5]07-63 tinh'!I20</f>
        <v>41889</v>
      </c>
      <c r="J20" s="350">
        <f>'[5]07-63 tinh'!J20</f>
        <v>6977</v>
      </c>
      <c r="K20" s="350">
        <f>'[5]07-63 tinh'!K20</f>
        <v>0</v>
      </c>
      <c r="L20" s="350">
        <f>'[5]07-63 tinh'!L20</f>
        <v>0</v>
      </c>
      <c r="M20" s="350">
        <f>'[5]07-63 tinh'!M20</f>
        <v>0</v>
      </c>
      <c r="N20" s="350">
        <f>'[5]07-63 tinh'!N20</f>
        <v>0</v>
      </c>
      <c r="O20" s="288"/>
      <c r="P20" s="253"/>
    </row>
    <row r="21" spans="1:16" ht="31.5" customHeight="1">
      <c r="A21" s="269" t="s">
        <v>432</v>
      </c>
      <c r="B21" s="279" t="s">
        <v>431</v>
      </c>
      <c r="C21" s="350">
        <f>'[5]07-63 tinh'!C21</f>
        <v>3731906011.949001</v>
      </c>
      <c r="D21" s="350">
        <f>'[5]07-63 tinh'!D21</f>
        <v>439337654.02700007</v>
      </c>
      <c r="E21" s="350">
        <f>'[5]07-63 tinh'!E21</f>
        <v>2849017708.2020006</v>
      </c>
      <c r="F21" s="350">
        <f>'[5]07-63 tinh'!F21</f>
        <v>53969042.699</v>
      </c>
      <c r="G21" s="350">
        <f>'[5]07-63 tinh'!G21</f>
        <v>2795048665.503001</v>
      </c>
      <c r="H21" s="350">
        <f>'[5]07-63 tinh'!H21</f>
        <v>637484.4</v>
      </c>
      <c r="I21" s="350">
        <f>'[5]07-63 tinh'!I21</f>
        <v>46713205.381</v>
      </c>
      <c r="J21" s="350">
        <f>'[5]07-63 tinh'!J21</f>
        <v>324231476.248</v>
      </c>
      <c r="K21" s="350">
        <f>'[5]07-63 tinh'!K21</f>
        <v>3334359.325</v>
      </c>
      <c r="L21" s="350">
        <f>'[5]07-63 tinh'!L21</f>
        <v>59715531</v>
      </c>
      <c r="M21" s="350">
        <f>'[5]07-63 tinh'!M21</f>
        <v>68091</v>
      </c>
      <c r="N21" s="350">
        <f>'[5]07-63 tinh'!N21</f>
        <v>8850502.5</v>
      </c>
      <c r="O21" s="288"/>
      <c r="P21" s="253"/>
    </row>
    <row r="22" spans="1:16" ht="31.5" customHeight="1">
      <c r="A22" s="269" t="s">
        <v>434</v>
      </c>
      <c r="B22" s="279" t="s">
        <v>433</v>
      </c>
      <c r="C22" s="350">
        <f>'[5]07-63 tinh'!C22</f>
        <v>43194852.708</v>
      </c>
      <c r="D22" s="350">
        <f>'[5]07-63 tinh'!D22</f>
        <v>18365394.566000003</v>
      </c>
      <c r="E22" s="350">
        <f>'[5]07-63 tinh'!E22</f>
        <v>10110751.477</v>
      </c>
      <c r="F22" s="350">
        <f>'[5]07-63 tinh'!F22</f>
        <v>2288343</v>
      </c>
      <c r="G22" s="350">
        <f>'[5]07-63 tinh'!G22</f>
        <v>7822408.477</v>
      </c>
      <c r="H22" s="350">
        <f>'[5]07-63 tinh'!H22</f>
        <v>0</v>
      </c>
      <c r="I22" s="350">
        <f>'[5]07-63 tinh'!I22</f>
        <v>295209</v>
      </c>
      <c r="J22" s="350">
        <f>'[5]07-63 tinh'!J22</f>
        <v>14366506.102</v>
      </c>
      <c r="K22" s="350">
        <f>'[5]07-63 tinh'!K22</f>
        <v>56992</v>
      </c>
      <c r="L22" s="350">
        <f>'[5]07-63 tinh'!L22</f>
        <v>0</v>
      </c>
      <c r="M22" s="350">
        <f>'[5]07-63 tinh'!M22</f>
        <v>0</v>
      </c>
      <c r="N22" s="350">
        <f>'[5]07-63 tinh'!N22</f>
        <v>0</v>
      </c>
      <c r="O22" s="288"/>
      <c r="P22" s="253"/>
    </row>
    <row r="23" spans="1:16" ht="31.5" customHeight="1">
      <c r="A23" s="269" t="s">
        <v>436</v>
      </c>
      <c r="B23" s="279" t="s">
        <v>435</v>
      </c>
      <c r="C23" s="350">
        <f>'[5]07-63 tinh'!C23</f>
        <v>11593001.51</v>
      </c>
      <c r="D23" s="350">
        <f>'[5]07-63 tinh'!D23</f>
        <v>4862000.805</v>
      </c>
      <c r="E23" s="350">
        <f>'[5]07-63 tinh'!E23</f>
        <v>591805</v>
      </c>
      <c r="F23" s="350">
        <f>'[5]07-63 tinh'!F23</f>
        <v>0</v>
      </c>
      <c r="G23" s="350">
        <f>'[5]07-63 tinh'!G23</f>
        <v>591805</v>
      </c>
      <c r="H23" s="350">
        <f>'[5]07-63 tinh'!H23</f>
        <v>151773</v>
      </c>
      <c r="I23" s="350">
        <f>'[5]07-63 tinh'!I23</f>
        <v>425244</v>
      </c>
      <c r="J23" s="350">
        <f>'[5]07-63 tinh'!J23</f>
        <v>5555145.365</v>
      </c>
      <c r="K23" s="350">
        <f>'[5]07-63 tinh'!K23</f>
        <v>7033</v>
      </c>
      <c r="L23" s="350">
        <f>'[5]07-63 tinh'!L23</f>
        <v>0</v>
      </c>
      <c r="M23" s="350">
        <f>'[5]07-63 tinh'!M23</f>
        <v>0</v>
      </c>
      <c r="N23" s="350">
        <f>'[5]07-63 tinh'!N23</f>
        <v>0</v>
      </c>
      <c r="O23" s="288"/>
      <c r="P23" s="253"/>
    </row>
    <row r="24" spans="1:16" ht="31.5" customHeight="1">
      <c r="A24" s="269" t="s">
        <v>438</v>
      </c>
      <c r="B24" s="282" t="s">
        <v>437</v>
      </c>
      <c r="C24" s="350">
        <f>'[5]07-63 tinh'!C24</f>
        <v>139929</v>
      </c>
      <c r="D24" s="350">
        <f>'[5]07-63 tinh'!D24</f>
        <v>10559</v>
      </c>
      <c r="E24" s="350">
        <f>'[5]07-63 tinh'!E24</f>
        <v>0</v>
      </c>
      <c r="F24" s="350">
        <f>'[5]07-63 tinh'!F24</f>
        <v>0</v>
      </c>
      <c r="G24" s="350">
        <f>'[5]07-63 tinh'!G24</f>
        <v>0</v>
      </c>
      <c r="H24" s="350">
        <f>'[5]07-63 tinh'!H24</f>
        <v>0</v>
      </c>
      <c r="I24" s="350">
        <f>'[5]07-63 tinh'!I24</f>
        <v>0</v>
      </c>
      <c r="J24" s="350">
        <f>'[5]07-63 tinh'!J24</f>
        <v>129370</v>
      </c>
      <c r="K24" s="350">
        <f>'[5]07-63 tinh'!K24</f>
        <v>0</v>
      </c>
      <c r="L24" s="350">
        <f>'[5]07-63 tinh'!L24</f>
        <v>0</v>
      </c>
      <c r="M24" s="350">
        <f>'[5]07-63 tinh'!M24</f>
        <v>0</v>
      </c>
      <c r="N24" s="350">
        <f>'[5]07-63 tinh'!N24</f>
        <v>0</v>
      </c>
      <c r="O24" s="288"/>
      <c r="P24" s="253"/>
    </row>
    <row r="25" spans="1:16" ht="31.5" customHeight="1">
      <c r="A25" s="269" t="s">
        <v>455</v>
      </c>
      <c r="B25" s="279" t="s">
        <v>439</v>
      </c>
      <c r="C25" s="350">
        <f>'[5]07-63 tinh'!C25</f>
        <v>25209308.266999997</v>
      </c>
      <c r="D25" s="350">
        <f>'[5]07-63 tinh'!D25</f>
        <v>6727675.832</v>
      </c>
      <c r="E25" s="350">
        <f>'[5]07-63 tinh'!E25</f>
        <v>14810763</v>
      </c>
      <c r="F25" s="350">
        <f>'[5]07-63 tinh'!F25</f>
        <v>9063845</v>
      </c>
      <c r="G25" s="350">
        <f>'[5]07-63 tinh'!G25</f>
        <v>5746918</v>
      </c>
      <c r="H25" s="350">
        <f>'[5]07-63 tinh'!H25</f>
        <v>1400</v>
      </c>
      <c r="I25" s="350">
        <f>'[5]07-63 tinh'!I25</f>
        <v>469248</v>
      </c>
      <c r="J25" s="350">
        <f>'[5]07-63 tinh'!J25</f>
        <v>3185518.267</v>
      </c>
      <c r="K25" s="350">
        <f>'[5]07-63 tinh'!K25</f>
        <v>0</v>
      </c>
      <c r="L25" s="350">
        <f>'[5]07-63 tinh'!L25</f>
        <v>0</v>
      </c>
      <c r="M25" s="350">
        <f>'[5]07-63 tinh'!M25</f>
        <v>0</v>
      </c>
      <c r="N25" s="350">
        <f>'[5]07-63 tinh'!N25</f>
        <v>14703</v>
      </c>
      <c r="O25" s="288"/>
      <c r="P25" s="253"/>
    </row>
    <row r="26" spans="1:16" ht="31.5" customHeight="1">
      <c r="A26" s="272" t="s">
        <v>25</v>
      </c>
      <c r="B26" s="280" t="s">
        <v>440</v>
      </c>
      <c r="C26" s="350">
        <f>'[5]07-63 tinh'!C26</f>
        <v>13826350014.602001</v>
      </c>
      <c r="D26" s="350">
        <f>'[5]07-63 tinh'!D26</f>
        <v>334259540.08000004</v>
      </c>
      <c r="E26" s="350">
        <f>'[5]07-63 tinh'!E26</f>
        <v>13245820310.562</v>
      </c>
      <c r="F26" s="350">
        <f>'[5]07-63 tinh'!F26</f>
        <v>285361110.316</v>
      </c>
      <c r="G26" s="350">
        <f>'[5]07-63 tinh'!G26</f>
        <v>12960459200.246002</v>
      </c>
      <c r="H26" s="350">
        <f>'[5]07-63 tinh'!H26</f>
        <v>290651.114</v>
      </c>
      <c r="I26" s="350">
        <f>'[5]07-63 tinh'!I26</f>
        <v>22879700.161</v>
      </c>
      <c r="J26" s="350">
        <f>'[5]07-63 tinh'!J26</f>
        <v>214515592.01399997</v>
      </c>
      <c r="K26" s="350">
        <f>'[5]07-63 tinh'!K26</f>
        <v>3967634.5439999998</v>
      </c>
      <c r="L26" s="350">
        <f>'[5]07-63 tinh'!L26</f>
        <v>4616110</v>
      </c>
      <c r="M26" s="350">
        <f>'[5]07-63 tinh'!M26</f>
        <v>0</v>
      </c>
      <c r="N26" s="350">
        <f>'[5]07-63 tinh'!N26</f>
        <v>479</v>
      </c>
      <c r="O26" s="288"/>
      <c r="P26" s="253"/>
    </row>
    <row r="27" spans="1:16" ht="41.25" customHeight="1">
      <c r="A27" s="248" t="s">
        <v>441</v>
      </c>
      <c r="B27" s="295" t="s">
        <v>457</v>
      </c>
      <c r="C27" s="293">
        <f>(C18+C19+C20)/C17</f>
        <v>0.13630675091992273</v>
      </c>
      <c r="D27" s="294">
        <f aca="true" t="shared" si="0" ref="D27:N27">(D18+D19+D20)/D17</f>
        <v>0.2741737380118362</v>
      </c>
      <c r="E27" s="293">
        <f t="shared" si="0"/>
        <v>0.08871621793273962</v>
      </c>
      <c r="F27" s="294">
        <f t="shared" si="0"/>
        <v>0.16522238122762548</v>
      </c>
      <c r="G27" s="294">
        <f t="shared" si="0"/>
        <v>0.08677006956028877</v>
      </c>
      <c r="H27" s="294">
        <f t="shared" si="0"/>
        <v>0.24670698800516083</v>
      </c>
      <c r="I27" s="294">
        <f t="shared" si="0"/>
        <v>0.37362613738787404</v>
      </c>
      <c r="J27" s="294">
        <f t="shared" si="0"/>
        <v>0.18582850611797808</v>
      </c>
      <c r="K27" s="294">
        <f t="shared" si="0"/>
        <v>0.14340165601539703</v>
      </c>
      <c r="L27" s="294">
        <f t="shared" si="0"/>
        <v>0.03790276558082195</v>
      </c>
      <c r="M27" s="294">
        <f t="shared" si="0"/>
        <v>0.7773807227418812</v>
      </c>
      <c r="N27" s="294">
        <f t="shared" si="0"/>
        <v>0.789216309067684</v>
      </c>
      <c r="O27" s="288"/>
      <c r="P27" s="253"/>
    </row>
    <row r="28" spans="1:13" ht="15.75">
      <c r="A28"/>
      <c r="B28"/>
      <c r="C28"/>
      <c r="D28"/>
      <c r="E28"/>
      <c r="F28"/>
      <c r="G28"/>
      <c r="H28"/>
      <c r="I28" s="464" t="str">
        <f>TT!B8</f>
        <v>Hà Nội, ngày 10 tháng 01 năm 2017</v>
      </c>
      <c r="J28" s="464"/>
      <c r="K28" s="464"/>
      <c r="L28" s="464"/>
      <c r="M28"/>
    </row>
    <row r="29" spans="1:13" ht="15.75">
      <c r="A29"/>
      <c r="B29" s="456" t="s">
        <v>372</v>
      </c>
      <c r="C29" s="456"/>
      <c r="D29"/>
      <c r="E29"/>
      <c r="F29"/>
      <c r="G29"/>
      <c r="H29"/>
      <c r="I29" s="463" t="str">
        <f>TT!B5</f>
        <v>KT. GIÁM ĐỐC</v>
      </c>
      <c r="J29" s="463"/>
      <c r="K29" s="463"/>
      <c r="L29" s="40"/>
      <c r="M29"/>
    </row>
    <row r="30" spans="1:13" ht="15.75">
      <c r="A30"/>
      <c r="B30" s="143"/>
      <c r="C30" s="143"/>
      <c r="D30"/>
      <c r="E30"/>
      <c r="F30"/>
      <c r="G30"/>
      <c r="H30"/>
      <c r="I30" s="463" t="s">
        <v>514</v>
      </c>
      <c r="J30" s="463"/>
      <c r="K30" s="463"/>
      <c r="L30" s="40"/>
      <c r="M30"/>
    </row>
    <row r="31" spans="1:13" ht="15.75">
      <c r="A31"/>
      <c r="B31" s="143"/>
      <c r="C31" s="143"/>
      <c r="D31"/>
      <c r="E31"/>
      <c r="F31"/>
      <c r="G31"/>
      <c r="H31"/>
      <c r="I31" s="143"/>
      <c r="J31" s="143"/>
      <c r="K31" s="143"/>
      <c r="L31" s="40"/>
      <c r="M31"/>
    </row>
    <row r="32" spans="1:13" ht="15.75">
      <c r="A32"/>
      <c r="B32" s="143"/>
      <c r="C32" s="143"/>
      <c r="D32"/>
      <c r="E32"/>
      <c r="F32"/>
      <c r="G32"/>
      <c r="H32"/>
      <c r="I32" s="143"/>
      <c r="J32" s="143"/>
      <c r="K32" s="143"/>
      <c r="L32" s="40"/>
      <c r="M32"/>
    </row>
    <row r="33" spans="1:13" ht="15.75">
      <c r="A33"/>
      <c r="B33" s="143"/>
      <c r="C33" s="143"/>
      <c r="D33"/>
      <c r="E33"/>
      <c r="F33"/>
      <c r="G33"/>
      <c r="H33"/>
      <c r="I33" s="143"/>
      <c r="J33" s="143"/>
      <c r="K33" s="143"/>
      <c r="L33" s="40"/>
      <c r="M33"/>
    </row>
    <row r="34" spans="1:13" ht="15.75">
      <c r="A34"/>
      <c r="B34" s="143"/>
      <c r="C34" s="143"/>
      <c r="D34"/>
      <c r="E34"/>
      <c r="F34"/>
      <c r="G34"/>
      <c r="H34"/>
      <c r="I34" s="143"/>
      <c r="J34" s="143"/>
      <c r="K34" s="143"/>
      <c r="L34" s="40"/>
      <c r="M34"/>
    </row>
    <row r="35" spans="1:13" ht="15.75">
      <c r="A35"/>
      <c r="B35" s="143"/>
      <c r="C35" s="143"/>
      <c r="D35"/>
      <c r="E35"/>
      <c r="F35"/>
      <c r="G35"/>
      <c r="H35"/>
      <c r="I35" s="143"/>
      <c r="J35" s="143"/>
      <c r="K35" s="143"/>
      <c r="L35" s="40"/>
      <c r="M35"/>
    </row>
    <row r="36" spans="1:13" ht="15.75">
      <c r="A36"/>
      <c r="B36" s="143"/>
      <c r="C36" s="143"/>
      <c r="D36"/>
      <c r="E36"/>
      <c r="F36"/>
      <c r="G36"/>
      <c r="H36"/>
      <c r="I36" s="143"/>
      <c r="J36" s="143"/>
      <c r="K36" s="143"/>
      <c r="L36" s="40"/>
      <c r="M36"/>
    </row>
    <row r="37" spans="1:13" ht="15.75">
      <c r="A37"/>
      <c r="B37" s="456" t="str">
        <f>TT!B7</f>
        <v>Đinh Nam Hải</v>
      </c>
      <c r="C37" s="456"/>
      <c r="D37"/>
      <c r="E37"/>
      <c r="F37"/>
      <c r="G37"/>
      <c r="H37"/>
      <c r="I37" s="463" t="str">
        <f>TT!B6</f>
        <v>Nguyễn Đình Vĩnh</v>
      </c>
      <c r="J37" s="463"/>
      <c r="K37" s="463"/>
      <c r="L37" s="40"/>
      <c r="M37"/>
    </row>
  </sheetData>
  <sheetProtection/>
  <mergeCells count="29">
    <mergeCell ref="B29:C29"/>
    <mergeCell ref="I29:K29"/>
    <mergeCell ref="I30:K30"/>
    <mergeCell ref="B37:C37"/>
    <mergeCell ref="I37:K37"/>
    <mergeCell ref="I5:J5"/>
    <mergeCell ref="D6:N6"/>
    <mergeCell ref="D7:D9"/>
    <mergeCell ref="E7:G7"/>
    <mergeCell ref="A3:N3"/>
    <mergeCell ref="A4:N4"/>
    <mergeCell ref="K5:N5"/>
    <mergeCell ref="I28:L28"/>
    <mergeCell ref="N7:N9"/>
    <mergeCell ref="E8:E9"/>
    <mergeCell ref="F8:G8"/>
    <mergeCell ref="M7:M9"/>
    <mergeCell ref="A6:B9"/>
    <mergeCell ref="C6:C9"/>
    <mergeCell ref="O8:P8"/>
    <mergeCell ref="A10:B10"/>
    <mergeCell ref="A1:D1"/>
    <mergeCell ref="A2:D2"/>
    <mergeCell ref="F5:H5"/>
    <mergeCell ref="H7:H9"/>
    <mergeCell ref="I7:I9"/>
    <mergeCell ref="J7:J9"/>
    <mergeCell ref="K7:K9"/>
    <mergeCell ref="L7:L9"/>
  </mergeCells>
  <printOptions/>
  <pageMargins left="0" right="0" top="0.2" bottom="0" header="0.5" footer="0.32"/>
  <pageSetup horizontalDpi="600" verticalDpi="600" orientation="landscape" paperSize="9" scale="95" r:id="rId2"/>
  <drawing r:id="rId1"/>
</worksheet>
</file>

<file path=xl/worksheets/sheet16.xml><?xml version="1.0" encoding="utf-8"?>
<worksheet xmlns="http://schemas.openxmlformats.org/spreadsheetml/2006/main" xmlns:r="http://schemas.openxmlformats.org/officeDocument/2006/relationships">
  <sheetPr>
    <tabColor rgb="FF00B050"/>
  </sheetPr>
  <dimension ref="A1:Q36"/>
  <sheetViews>
    <sheetView showZeros="0" view="pageBreakPreview" zoomScale="85" zoomScaleNormal="85" zoomScaleSheetLayoutView="85" zoomScalePageLayoutView="0" workbookViewId="0" topLeftCell="A24">
      <selection activeCell="K30" sqref="K30"/>
    </sheetView>
  </sheetViews>
  <sheetFormatPr defaultColWidth="9.00390625" defaultRowHeight="15.75"/>
  <cols>
    <col min="1" max="1" width="3.625" style="192" customWidth="1"/>
    <col min="2" max="2" width="23.125" style="251" customWidth="1"/>
    <col min="3" max="3" width="10.25390625" style="251" customWidth="1"/>
    <col min="4" max="4" width="9.875" style="251" customWidth="1"/>
    <col min="5" max="5" width="9.00390625" style="251" customWidth="1"/>
    <col min="6" max="6" width="6.625" style="251" customWidth="1"/>
    <col min="7" max="7" width="9.25390625" style="251" customWidth="1"/>
    <col min="8" max="8" width="5.75390625" style="251" customWidth="1"/>
    <col min="9" max="9" width="7.375" style="251" customWidth="1"/>
    <col min="10" max="10" width="9.125" style="251" customWidth="1"/>
    <col min="11" max="11" width="8.625" style="251" customWidth="1"/>
    <col min="12" max="12" width="8.125" style="251" customWidth="1"/>
    <col min="13" max="13" width="8.75390625" style="251" customWidth="1"/>
    <col min="14" max="14" width="5.125" style="251" customWidth="1"/>
    <col min="15" max="15" width="8.375" style="251" customWidth="1"/>
    <col min="16" max="16384" width="9.00390625" style="251" customWidth="1"/>
  </cols>
  <sheetData>
    <row r="1" spans="1:17" ht="24.75" customHeight="1">
      <c r="A1" s="363" t="s">
        <v>383</v>
      </c>
      <c r="B1" s="363"/>
      <c r="C1" s="363"/>
      <c r="D1" s="363"/>
      <c r="E1"/>
      <c r="F1"/>
      <c r="G1"/>
      <c r="H1"/>
      <c r="I1"/>
      <c r="J1"/>
      <c r="K1"/>
      <c r="L1"/>
      <c r="M1"/>
      <c r="N1" s="257"/>
      <c r="O1" s="257"/>
      <c r="P1" s="253"/>
      <c r="Q1" s="253"/>
    </row>
    <row r="2" spans="1:17" ht="31.5" customHeight="1">
      <c r="A2" s="678" t="s">
        <v>509</v>
      </c>
      <c r="B2" s="678"/>
      <c r="C2" s="678"/>
      <c r="D2" s="678"/>
      <c r="E2" s="62"/>
      <c r="F2" s="62"/>
      <c r="G2" s="62"/>
      <c r="H2" s="62"/>
      <c r="I2" s="62"/>
      <c r="J2" s="62"/>
      <c r="K2" s="62"/>
      <c r="L2" s="62"/>
      <c r="M2" s="62"/>
      <c r="N2" s="277"/>
      <c r="O2" s="277"/>
      <c r="P2" s="253"/>
      <c r="Q2" s="258"/>
    </row>
    <row r="3" spans="1:17" ht="34.5" customHeight="1">
      <c r="A3" s="696" t="s">
        <v>458</v>
      </c>
      <c r="B3" s="696"/>
      <c r="C3" s="696"/>
      <c r="D3" s="696"/>
      <c r="E3" s="696"/>
      <c r="F3" s="696"/>
      <c r="G3" s="696"/>
      <c r="H3" s="696"/>
      <c r="I3" s="696"/>
      <c r="J3" s="696"/>
      <c r="K3" s="696"/>
      <c r="L3" s="696"/>
      <c r="M3" s="696"/>
      <c r="N3" s="696"/>
      <c r="O3" s="696"/>
      <c r="P3" s="253"/>
      <c r="Q3" s="288"/>
    </row>
    <row r="4" spans="1:17" ht="19.5" customHeight="1">
      <c r="A4" s="697" t="s">
        <v>508</v>
      </c>
      <c r="B4" s="697"/>
      <c r="C4" s="697"/>
      <c r="D4" s="697"/>
      <c r="E4" s="697"/>
      <c r="F4" s="697"/>
      <c r="G4" s="697"/>
      <c r="H4" s="697"/>
      <c r="I4" s="697"/>
      <c r="J4" s="697"/>
      <c r="K4" s="697"/>
      <c r="L4" s="697"/>
      <c r="M4" s="697"/>
      <c r="N4" s="697"/>
      <c r="O4" s="697"/>
      <c r="P4" s="253"/>
      <c r="Q4" s="288"/>
    </row>
    <row r="5" spans="1:17" ht="16.5" customHeight="1">
      <c r="A5" s="62"/>
      <c r="B5" s="178"/>
      <c r="C5" s="176"/>
      <c r="D5" s="176"/>
      <c r="E5" s="176"/>
      <c r="F5" s="176"/>
      <c r="G5" s="176"/>
      <c r="H5" s="179"/>
      <c r="I5" s="179"/>
      <c r="J5" s="698" t="s">
        <v>381</v>
      </c>
      <c r="K5" s="698"/>
      <c r="L5" s="698"/>
      <c r="M5" s="698"/>
      <c r="N5" s="698"/>
      <c r="O5" s="698"/>
      <c r="P5" s="253"/>
      <c r="Q5" s="288"/>
    </row>
    <row r="6" spans="1:17" ht="18.75" customHeight="1">
      <c r="A6" s="672" t="s">
        <v>376</v>
      </c>
      <c r="B6" s="673"/>
      <c r="C6" s="650" t="s">
        <v>18</v>
      </c>
      <c r="D6" s="650" t="s">
        <v>408</v>
      </c>
      <c r="E6" s="652"/>
      <c r="F6" s="652"/>
      <c r="G6" s="652"/>
      <c r="H6" s="652"/>
      <c r="I6" s="652"/>
      <c r="J6" s="652"/>
      <c r="K6" s="652"/>
      <c r="L6" s="652"/>
      <c r="M6" s="652"/>
      <c r="N6" s="652"/>
      <c r="O6" s="653"/>
      <c r="P6" s="253"/>
      <c r="Q6" s="288"/>
    </row>
    <row r="7" spans="1:17" ht="20.25" customHeight="1">
      <c r="A7" s="674"/>
      <c r="B7" s="675"/>
      <c r="C7" s="651"/>
      <c r="D7" s="654" t="s">
        <v>409</v>
      </c>
      <c r="E7" s="656" t="s">
        <v>410</v>
      </c>
      <c r="F7" s="657"/>
      <c r="G7" s="658"/>
      <c r="H7" s="659" t="s">
        <v>411</v>
      </c>
      <c r="I7" s="659" t="s">
        <v>412</v>
      </c>
      <c r="J7" s="659" t="s">
        <v>453</v>
      </c>
      <c r="K7" s="659" t="s">
        <v>414</v>
      </c>
      <c r="L7" s="659" t="s">
        <v>415</v>
      </c>
      <c r="M7" s="659" t="s">
        <v>416</v>
      </c>
      <c r="N7" s="659" t="s">
        <v>445</v>
      </c>
      <c r="O7" s="659" t="s">
        <v>417</v>
      </c>
      <c r="P7" s="288"/>
      <c r="Q7" s="288"/>
    </row>
    <row r="8" spans="1:17" ht="21.75" customHeight="1">
      <c r="A8" s="674"/>
      <c r="B8" s="675"/>
      <c r="C8" s="651"/>
      <c r="D8" s="654"/>
      <c r="E8" s="669" t="s">
        <v>17</v>
      </c>
      <c r="F8" s="670" t="s">
        <v>7</v>
      </c>
      <c r="G8" s="671"/>
      <c r="H8" s="659"/>
      <c r="I8" s="659"/>
      <c r="J8" s="659"/>
      <c r="K8" s="659"/>
      <c r="L8" s="659"/>
      <c r="M8" s="659"/>
      <c r="N8" s="659"/>
      <c r="O8" s="659"/>
      <c r="P8" s="687"/>
      <c r="Q8" s="687"/>
    </row>
    <row r="9" spans="1:17" ht="21.75" customHeight="1">
      <c r="A9" s="676"/>
      <c r="B9" s="677"/>
      <c r="C9" s="651"/>
      <c r="D9" s="655"/>
      <c r="E9" s="660"/>
      <c r="F9" s="259" t="s">
        <v>418</v>
      </c>
      <c r="G9" s="261" t="s">
        <v>419</v>
      </c>
      <c r="H9" s="660"/>
      <c r="I9" s="660"/>
      <c r="J9" s="660"/>
      <c r="K9" s="660"/>
      <c r="L9" s="660"/>
      <c r="M9" s="660"/>
      <c r="N9" s="660"/>
      <c r="O9" s="660"/>
      <c r="P9" s="289"/>
      <c r="Q9" s="289"/>
    </row>
    <row r="10" spans="1:17" s="264" customFormat="1" ht="22.5" customHeight="1">
      <c r="A10" s="662" t="s">
        <v>377</v>
      </c>
      <c r="B10" s="663"/>
      <c r="C10" s="262">
        <v>1</v>
      </c>
      <c r="D10" s="262">
        <v>2</v>
      </c>
      <c r="E10" s="262">
        <v>3</v>
      </c>
      <c r="F10" s="262">
        <v>4</v>
      </c>
      <c r="G10" s="262">
        <v>5</v>
      </c>
      <c r="H10" s="262">
        <v>6</v>
      </c>
      <c r="I10" s="262">
        <v>7</v>
      </c>
      <c r="J10" s="262">
        <v>8</v>
      </c>
      <c r="K10" s="262">
        <v>9</v>
      </c>
      <c r="L10" s="262">
        <v>10</v>
      </c>
      <c r="M10" s="262">
        <v>11</v>
      </c>
      <c r="N10" s="262">
        <v>12</v>
      </c>
      <c r="O10" s="262">
        <v>13</v>
      </c>
      <c r="P10" s="296"/>
      <c r="Q10" s="296"/>
    </row>
    <row r="11" spans="1:17" ht="33" customHeight="1">
      <c r="A11" s="265" t="s">
        <v>0</v>
      </c>
      <c r="B11" s="266" t="s">
        <v>420</v>
      </c>
      <c r="C11" s="351">
        <f>'[5]07-63 tinh'!Q11</f>
        <v>108020475637.28801</v>
      </c>
      <c r="D11" s="351">
        <f>'[5]07-63 tinh'!R11</f>
        <v>32372976062.873</v>
      </c>
      <c r="E11" s="351">
        <f>'[5]07-63 tinh'!S11</f>
        <v>13242922058.953</v>
      </c>
      <c r="F11" s="351">
        <f>'[5]07-63 tinh'!T11</f>
        <v>9510284</v>
      </c>
      <c r="G11" s="351">
        <f>'[5]07-63 tinh'!U11</f>
        <v>13233411774.953</v>
      </c>
      <c r="H11" s="351">
        <f>'[5]07-63 tinh'!V11</f>
        <v>3828298.901</v>
      </c>
      <c r="I11" s="351">
        <f>'[5]07-63 tinh'!W11</f>
        <v>805221523.043002</v>
      </c>
      <c r="J11" s="351">
        <f>'[5]07-63 tinh'!X11</f>
        <v>60694542006.07001</v>
      </c>
      <c r="K11" s="351">
        <f>'[5]07-63 tinh'!Y11</f>
        <v>592297296.838</v>
      </c>
      <c r="L11" s="351">
        <f>'[5]07-63 tinh'!Z11</f>
        <v>136571993</v>
      </c>
      <c r="M11" s="351">
        <f>'[5]07-63 tinh'!AA11</f>
        <v>161556401.70200002</v>
      </c>
      <c r="N11" s="351">
        <f>'[5]07-63 tinh'!AB11</f>
        <v>1</v>
      </c>
      <c r="O11" s="351">
        <f>'[5]07-63 tinh'!AC11</f>
        <v>10559995</v>
      </c>
      <c r="P11" s="288"/>
      <c r="Q11" s="288"/>
    </row>
    <row r="12" spans="1:17" ht="33" customHeight="1">
      <c r="A12" s="269">
        <v>1</v>
      </c>
      <c r="B12" s="270" t="s">
        <v>421</v>
      </c>
      <c r="C12" s="351">
        <f>'[5]07-63 tinh'!Q12</f>
        <v>87771216174.789</v>
      </c>
      <c r="D12" s="351">
        <f>'[5]07-63 tinh'!R12</f>
        <v>26106281403.598003</v>
      </c>
      <c r="E12" s="351">
        <f>'[5]07-63 tinh'!S12</f>
        <v>11695971612.288002</v>
      </c>
      <c r="F12" s="351">
        <f>'[5]07-63 tinh'!T12</f>
        <v>6329170</v>
      </c>
      <c r="G12" s="351">
        <f>'[5]07-63 tinh'!U12</f>
        <v>11689642442.288002</v>
      </c>
      <c r="H12" s="351">
        <f>'[5]07-63 tinh'!V12</f>
        <v>821928.9</v>
      </c>
      <c r="I12" s="351">
        <f>'[5]07-63 tinh'!W12</f>
        <v>544667423.7610021</v>
      </c>
      <c r="J12" s="351">
        <f>'[5]07-63 tinh'!X12</f>
        <v>48637617423.928</v>
      </c>
      <c r="K12" s="351">
        <f>'[5]07-63 tinh'!Y12</f>
        <v>517412780.161</v>
      </c>
      <c r="L12" s="351">
        <f>'[5]07-63 tinh'!Z12</f>
        <v>135872215</v>
      </c>
      <c r="M12" s="351">
        <f>'[5]07-63 tinh'!AA12</f>
        <v>132411089.062</v>
      </c>
      <c r="N12" s="351">
        <f>'[5]07-63 tinh'!AB12</f>
        <v>1</v>
      </c>
      <c r="O12" s="351">
        <f>'[5]07-63 tinh'!AC12</f>
        <v>160297</v>
      </c>
      <c r="P12" s="288"/>
      <c r="Q12" s="288"/>
    </row>
    <row r="13" spans="1:17" ht="33" customHeight="1">
      <c r="A13" s="269">
        <v>2</v>
      </c>
      <c r="B13" s="270" t="s">
        <v>422</v>
      </c>
      <c r="C13" s="351">
        <f>'[5]07-63 tinh'!Q13</f>
        <v>20249259480.132</v>
      </c>
      <c r="D13" s="351">
        <f>'[5]07-63 tinh'!R13</f>
        <v>6266694659.275001</v>
      </c>
      <c r="E13" s="351">
        <f>'[5]07-63 tinh'!S13</f>
        <v>1546950446.665</v>
      </c>
      <c r="F13" s="351">
        <f>'[5]07-63 tinh'!T13</f>
        <v>3181114</v>
      </c>
      <c r="G13" s="351">
        <f>'[5]07-63 tinh'!U13</f>
        <v>1543769350.205</v>
      </c>
      <c r="H13" s="351">
        <f>'[5]07-63 tinh'!V13</f>
        <v>3006370.001</v>
      </c>
      <c r="I13" s="351">
        <f>'[5]07-63 tinh'!W13</f>
        <v>260554099.282</v>
      </c>
      <c r="J13" s="351">
        <f>'[5]07-63 tinh'!X13</f>
        <v>12056924582.142002</v>
      </c>
      <c r="K13" s="351">
        <f>'[5]07-63 tinh'!Y13</f>
        <v>74884516.677</v>
      </c>
      <c r="L13" s="351">
        <f>'[5]07-63 tinh'!Z13</f>
        <v>699778</v>
      </c>
      <c r="M13" s="351">
        <f>'[5]07-63 tinh'!AA13</f>
        <v>29145312.64</v>
      </c>
      <c r="N13" s="351">
        <f>'[5]07-63 tinh'!AB13</f>
        <v>0</v>
      </c>
      <c r="O13" s="351">
        <f>'[5]07-63 tinh'!AC13</f>
        <v>10399698</v>
      </c>
      <c r="P13" s="288"/>
      <c r="Q13" s="288"/>
    </row>
    <row r="14" spans="1:17" ht="33" customHeight="1">
      <c r="A14" s="272" t="s">
        <v>1</v>
      </c>
      <c r="B14" s="273" t="s">
        <v>423</v>
      </c>
      <c r="C14" s="351">
        <f>'[5]07-63 tinh'!Q14</f>
        <v>967573341.134</v>
      </c>
      <c r="D14" s="351">
        <f>'[5]07-63 tinh'!R14</f>
        <v>252523373.187</v>
      </c>
      <c r="E14" s="351">
        <f>'[5]07-63 tinh'!S14</f>
        <v>90991993.051</v>
      </c>
      <c r="F14" s="351">
        <f>'[5]07-63 tinh'!T14</f>
        <v>0</v>
      </c>
      <c r="G14" s="351">
        <f>'[5]07-63 tinh'!U14</f>
        <v>90991993.051</v>
      </c>
      <c r="H14" s="351">
        <f>'[5]07-63 tinh'!V14</f>
        <v>0</v>
      </c>
      <c r="I14" s="351">
        <f>'[5]07-63 tinh'!W14</f>
        <v>9410646</v>
      </c>
      <c r="J14" s="351">
        <f>'[5]07-63 tinh'!X14</f>
        <v>611423848.896</v>
      </c>
      <c r="K14" s="351">
        <f>'[5]07-63 tinh'!Y14</f>
        <v>3223480</v>
      </c>
      <c r="L14" s="351">
        <f>'[5]07-63 tinh'!Z14</f>
        <v>0</v>
      </c>
      <c r="M14" s="351">
        <f>'[5]07-63 tinh'!AA14</f>
        <v>0</v>
      </c>
      <c r="N14" s="351">
        <f>'[5]07-63 tinh'!AB14</f>
        <v>0</v>
      </c>
      <c r="O14" s="351">
        <f>'[5]07-63 tinh'!AC14</f>
        <v>0</v>
      </c>
      <c r="P14" s="288"/>
      <c r="Q14" s="288"/>
    </row>
    <row r="15" spans="1:17" ht="33" customHeight="1">
      <c r="A15" s="272" t="s">
        <v>378</v>
      </c>
      <c r="B15" s="273" t="s">
        <v>424</v>
      </c>
      <c r="C15" s="351">
        <f>'[5]07-63 tinh'!Q15</f>
        <v>681022834.155</v>
      </c>
      <c r="D15" s="351">
        <f>'[5]07-63 tinh'!R15</f>
        <v>160484035.5</v>
      </c>
      <c r="E15" s="351">
        <f>'[5]07-63 tinh'!S15</f>
        <v>47250</v>
      </c>
      <c r="F15" s="351">
        <f>'[5]07-63 tinh'!T15</f>
        <v>0</v>
      </c>
      <c r="G15" s="351">
        <f>'[5]07-63 tinh'!U15</f>
        <v>47250</v>
      </c>
      <c r="H15" s="351">
        <f>'[5]07-63 tinh'!V15</f>
        <v>0</v>
      </c>
      <c r="I15" s="351">
        <f>'[5]07-63 tinh'!W15</f>
        <v>3000</v>
      </c>
      <c r="J15" s="351">
        <f>'[5]07-63 tinh'!X15</f>
        <v>520477296.655</v>
      </c>
      <c r="K15" s="351">
        <f>'[5]07-63 tinh'!Y15</f>
        <v>11252</v>
      </c>
      <c r="L15" s="351">
        <f>'[5]07-63 tinh'!Z15</f>
        <v>0</v>
      </c>
      <c r="M15" s="351">
        <f>'[5]07-63 tinh'!AA15</f>
        <v>0</v>
      </c>
      <c r="N15" s="351">
        <f>'[5]07-63 tinh'!AB15</f>
        <v>0</v>
      </c>
      <c r="O15" s="351">
        <f>'[5]07-63 tinh'!AC15</f>
        <v>0</v>
      </c>
      <c r="P15" s="288"/>
      <c r="Q15" s="288"/>
    </row>
    <row r="16" spans="1:17" ht="33" customHeight="1">
      <c r="A16" s="272" t="s">
        <v>425</v>
      </c>
      <c r="B16" s="273" t="s">
        <v>333</v>
      </c>
      <c r="C16" s="351">
        <f>'[5]07-63 tinh'!Q16</f>
        <v>107052902294.90402</v>
      </c>
      <c r="D16" s="351">
        <f>'[5]07-63 tinh'!R16</f>
        <v>32120452689.486004</v>
      </c>
      <c r="E16" s="351">
        <f>'[5]07-63 tinh'!S16</f>
        <v>13151930066.102999</v>
      </c>
      <c r="F16" s="351">
        <f>'[5]07-63 tinh'!T16</f>
        <v>9510284</v>
      </c>
      <c r="G16" s="351">
        <f>'[5]07-63 tinh'!U16</f>
        <v>13142419782.102999</v>
      </c>
      <c r="H16" s="351">
        <f>'[5]07-63 tinh'!V16</f>
        <v>3828298.901</v>
      </c>
      <c r="I16" s="351">
        <f>'[5]07-63 tinh'!W16</f>
        <v>795810876.966002</v>
      </c>
      <c r="J16" s="351">
        <f>'[5]07-63 tinh'!X16</f>
        <v>60083118155.90001</v>
      </c>
      <c r="K16" s="351">
        <f>'[5]07-63 tinh'!Y16</f>
        <v>589073816.9380001</v>
      </c>
      <c r="L16" s="351">
        <f>'[5]07-63 tinh'!Z16</f>
        <v>136571993</v>
      </c>
      <c r="M16" s="351">
        <f>'[5]07-63 tinh'!AA16</f>
        <v>161556401.70200002</v>
      </c>
      <c r="N16" s="351">
        <f>'[5]07-63 tinh'!AB16</f>
        <v>1</v>
      </c>
      <c r="O16" s="351">
        <f>'[5]07-63 tinh'!AC16</f>
        <v>10559995</v>
      </c>
      <c r="P16" s="288"/>
      <c r="Q16" s="253"/>
    </row>
    <row r="17" spans="1:17" ht="33" customHeight="1">
      <c r="A17" s="272" t="s">
        <v>24</v>
      </c>
      <c r="B17" s="274" t="s">
        <v>426</v>
      </c>
      <c r="C17" s="351">
        <f>'[5]07-63 tinh'!Q17</f>
        <v>79926891215.21602</v>
      </c>
      <c r="D17" s="351">
        <f>'[5]07-63 tinh'!R17</f>
        <v>24679932331.620003</v>
      </c>
      <c r="E17" s="351">
        <f>'[5]07-63 tinh'!S17</f>
        <v>6566115336.298</v>
      </c>
      <c r="F17" s="351">
        <f>'[5]07-63 tinh'!T17</f>
        <v>9348077</v>
      </c>
      <c r="G17" s="351">
        <f>'[5]07-63 tinh'!U17</f>
        <v>6556767259.298</v>
      </c>
      <c r="H17" s="351">
        <f>'[5]07-63 tinh'!V17</f>
        <v>3828298.901</v>
      </c>
      <c r="I17" s="351">
        <f>'[5]07-63 tinh'!W17</f>
        <v>712923215.689002</v>
      </c>
      <c r="J17" s="351">
        <f>'[5]07-63 tinh'!X17</f>
        <v>47246318097.395004</v>
      </c>
      <c r="K17" s="351">
        <f>'[5]07-63 tinh'!Y17</f>
        <v>428018344.99599993</v>
      </c>
      <c r="L17" s="351">
        <f>'[5]07-63 tinh'!Z17</f>
        <v>132374658</v>
      </c>
      <c r="M17" s="351">
        <f>'[5]07-63 tinh'!AA17</f>
        <v>146849367.062</v>
      </c>
      <c r="N17" s="351">
        <f>'[5]07-63 tinh'!AB17</f>
        <v>1</v>
      </c>
      <c r="O17" s="351">
        <f>'[5]07-63 tinh'!AC17</f>
        <v>10531564</v>
      </c>
      <c r="P17" s="288"/>
      <c r="Q17" s="253"/>
    </row>
    <row r="18" spans="1:17" ht="33" customHeight="1">
      <c r="A18" s="269" t="s">
        <v>427</v>
      </c>
      <c r="B18" s="270" t="s">
        <v>367</v>
      </c>
      <c r="C18" s="351">
        <f>'[5]07-63 tinh'!Q18</f>
        <v>3493519380.756</v>
      </c>
      <c r="D18" s="351">
        <f>'[5]07-63 tinh'!R18</f>
        <v>1543706173.4550004</v>
      </c>
      <c r="E18" s="351">
        <f>'[5]07-63 tinh'!S18</f>
        <v>71437945.857</v>
      </c>
      <c r="F18" s="351">
        <f>'[5]07-63 tinh'!T18</f>
        <v>1001</v>
      </c>
      <c r="G18" s="351">
        <f>'[5]07-63 tinh'!U18</f>
        <v>71436944.857</v>
      </c>
      <c r="H18" s="351">
        <f>'[5]07-63 tinh'!V18</f>
        <v>18420.001</v>
      </c>
      <c r="I18" s="351">
        <f>'[5]07-63 tinh'!W18</f>
        <v>114848090.07300001</v>
      </c>
      <c r="J18" s="351">
        <f>'[5]07-63 tinh'!X18</f>
        <v>1719107294.237</v>
      </c>
      <c r="K18" s="351">
        <f>'[5]07-63 tinh'!Y18</f>
        <v>34675537.626</v>
      </c>
      <c r="L18" s="351">
        <f>'[5]07-63 tinh'!Z18</f>
        <v>19515</v>
      </c>
      <c r="M18" s="351">
        <f>'[5]07-63 tinh'!AA18</f>
        <v>1387847</v>
      </c>
      <c r="N18" s="351">
        <f>'[5]07-63 tinh'!AB18</f>
        <v>0</v>
      </c>
      <c r="O18" s="351">
        <f>'[5]07-63 tinh'!AC18</f>
        <v>8318558</v>
      </c>
      <c r="P18" s="288"/>
      <c r="Q18" s="253"/>
    </row>
    <row r="19" spans="1:17" ht="33" customHeight="1">
      <c r="A19" s="269" t="s">
        <v>428</v>
      </c>
      <c r="B19" s="270" t="s">
        <v>429</v>
      </c>
      <c r="C19" s="351">
        <f>'[5]07-63 tinh'!Q19</f>
        <v>6180086785.706999</v>
      </c>
      <c r="D19" s="351">
        <f>'[5]07-63 tinh'!R19</f>
        <v>681747564.2049999</v>
      </c>
      <c r="E19" s="351">
        <f>'[5]07-63 tinh'!S19</f>
        <v>11593218.206</v>
      </c>
      <c r="F19" s="351">
        <f>'[5]07-63 tinh'!T19</f>
        <v>0</v>
      </c>
      <c r="G19" s="351">
        <f>'[5]07-63 tinh'!U19</f>
        <v>11593218.206</v>
      </c>
      <c r="H19" s="351">
        <f>'[5]07-63 tinh'!V19</f>
        <v>0</v>
      </c>
      <c r="I19" s="351">
        <f>'[5]07-63 tinh'!W19</f>
        <v>86142083.501</v>
      </c>
      <c r="J19" s="351">
        <f>'[5]07-63 tinh'!X19</f>
        <v>5391181506.491</v>
      </c>
      <c r="K19" s="351">
        <f>'[5]07-63 tinh'!Y19</f>
        <v>4305417</v>
      </c>
      <c r="L19" s="351">
        <f>'[5]07-63 tinh'!Z19</f>
        <v>0</v>
      </c>
      <c r="M19" s="351">
        <f>'[5]07-63 tinh'!AA19</f>
        <v>3015156</v>
      </c>
      <c r="N19" s="351">
        <f>'[5]07-63 tinh'!AB19</f>
        <v>0</v>
      </c>
      <c r="O19" s="351">
        <f>'[5]07-63 tinh'!AC19</f>
        <v>2101840</v>
      </c>
      <c r="P19" s="288"/>
      <c r="Q19" s="253"/>
    </row>
    <row r="20" spans="1:17" ht="33" customHeight="1">
      <c r="A20" s="269" t="s">
        <v>430</v>
      </c>
      <c r="B20" s="270" t="s">
        <v>431</v>
      </c>
      <c r="C20" s="351">
        <f>'[5]07-63 tinh'!Q20</f>
        <v>64071263505.019</v>
      </c>
      <c r="D20" s="351">
        <f>'[5]07-63 tinh'!R20</f>
        <v>20200246056.882</v>
      </c>
      <c r="E20" s="351">
        <f>'[5]07-63 tinh'!S20</f>
        <v>6296374472.502999</v>
      </c>
      <c r="F20" s="351">
        <f>'[5]07-63 tinh'!T20</f>
        <v>9347076</v>
      </c>
      <c r="G20" s="351">
        <f>'[5]07-63 tinh'!U20</f>
        <v>6287027414.643</v>
      </c>
      <c r="H20" s="351">
        <f>'[5]07-63 tinh'!V20</f>
        <v>3409878.9</v>
      </c>
      <c r="I20" s="351">
        <f>'[5]07-63 tinh'!W20</f>
        <v>478375791.11500204</v>
      </c>
      <c r="J20" s="351">
        <f>'[5]07-63 tinh'!X20</f>
        <v>36560392353.704</v>
      </c>
      <c r="K20" s="351">
        <f>'[5]07-63 tinh'!Y20</f>
        <v>386882306.36999995</v>
      </c>
      <c r="L20" s="351">
        <f>'[5]07-63 tinh'!Z20</f>
        <v>3083583</v>
      </c>
      <c r="M20" s="351">
        <f>'[5]07-63 tinh'!AA20</f>
        <v>142387878.062</v>
      </c>
      <c r="N20" s="351">
        <f>'[5]07-63 tinh'!AB20</f>
        <v>1</v>
      </c>
      <c r="O20" s="351">
        <f>'[5]07-63 tinh'!AC20</f>
        <v>111166</v>
      </c>
      <c r="P20" s="288"/>
      <c r="Q20" s="253"/>
    </row>
    <row r="21" spans="1:17" ht="33" customHeight="1">
      <c r="A21" s="269" t="s">
        <v>432</v>
      </c>
      <c r="B21" s="270" t="s">
        <v>433</v>
      </c>
      <c r="C21" s="351">
        <f>'[5]07-63 tinh'!Q21</f>
        <v>3107718863.605</v>
      </c>
      <c r="D21" s="351">
        <f>'[5]07-63 tinh'!R21</f>
        <v>1327809280.425</v>
      </c>
      <c r="E21" s="351">
        <f>'[5]07-63 tinh'!S21</f>
        <v>67827931</v>
      </c>
      <c r="F21" s="351">
        <f>'[5]07-63 tinh'!T21</f>
        <v>0</v>
      </c>
      <c r="G21" s="351">
        <f>'[5]07-63 tinh'!U21</f>
        <v>67827931</v>
      </c>
      <c r="H21" s="351">
        <f>'[5]07-63 tinh'!V21</f>
        <v>0</v>
      </c>
      <c r="I21" s="351">
        <f>'[5]07-63 tinh'!W21</f>
        <v>15147363</v>
      </c>
      <c r="J21" s="351">
        <f>'[5]07-63 tinh'!X21</f>
        <v>1696254695.034</v>
      </c>
      <c r="K21" s="351">
        <f>'[5]07-63 tinh'!Y21</f>
        <v>679594</v>
      </c>
      <c r="L21" s="351">
        <f>'[5]07-63 tinh'!Z21</f>
        <v>0</v>
      </c>
      <c r="M21" s="351">
        <f>'[5]07-63 tinh'!AA21</f>
        <v>0</v>
      </c>
      <c r="N21" s="351">
        <f>'[5]07-63 tinh'!AB21</f>
        <v>0</v>
      </c>
      <c r="O21" s="351">
        <f>'[5]07-63 tinh'!AC21</f>
        <v>0</v>
      </c>
      <c r="P21" s="288"/>
      <c r="Q21" s="253"/>
    </row>
    <row r="22" spans="1:17" ht="33" customHeight="1">
      <c r="A22" s="269" t="s">
        <v>434</v>
      </c>
      <c r="B22" s="270" t="s">
        <v>435</v>
      </c>
      <c r="C22" s="351">
        <f>'[5]07-63 tinh'!Q22</f>
        <v>1502009131.5760002</v>
      </c>
      <c r="D22" s="351">
        <f>'[5]07-63 tinh'!R22</f>
        <v>221137598.183</v>
      </c>
      <c r="E22" s="351">
        <f>'[5]07-63 tinh'!S22</f>
        <v>102784917.132</v>
      </c>
      <c r="F22" s="351">
        <f>'[5]07-63 tinh'!T22</f>
        <v>0</v>
      </c>
      <c r="G22" s="351">
        <f>'[5]07-63 tinh'!U22</f>
        <v>102784917.132</v>
      </c>
      <c r="H22" s="351">
        <f>'[5]07-63 tinh'!V22</f>
        <v>400000</v>
      </c>
      <c r="I22" s="351">
        <f>'[5]07-63 tinh'!W22</f>
        <v>11546254</v>
      </c>
      <c r="J22" s="351">
        <f>'[5]07-63 tinh'!X22</f>
        <v>1165637068.473</v>
      </c>
      <c r="K22" s="351">
        <f>'[5]07-63 tinh'!Y22</f>
        <v>503294</v>
      </c>
      <c r="L22" s="351">
        <f>'[5]07-63 tinh'!Z22</f>
        <v>0</v>
      </c>
      <c r="M22" s="351">
        <f>'[5]07-63 tinh'!AA22</f>
        <v>0</v>
      </c>
      <c r="N22" s="351">
        <f>'[5]07-63 tinh'!AB22</f>
        <v>0</v>
      </c>
      <c r="O22" s="351">
        <f>'[5]07-63 tinh'!AC22</f>
        <v>0</v>
      </c>
      <c r="P22" s="288"/>
      <c r="Q22" s="253"/>
    </row>
    <row r="23" spans="1:17" ht="33" customHeight="1">
      <c r="A23" s="269" t="s">
        <v>436</v>
      </c>
      <c r="B23" s="275" t="s">
        <v>437</v>
      </c>
      <c r="C23" s="351">
        <f>'[5]07-63 tinh'!Q23</f>
        <v>7433684</v>
      </c>
      <c r="D23" s="351">
        <f>'[5]07-63 tinh'!R23</f>
        <v>4534775</v>
      </c>
      <c r="E23" s="351">
        <f>'[5]07-63 tinh'!S23</f>
        <v>0</v>
      </c>
      <c r="F23" s="351">
        <f>'[5]07-63 tinh'!T23</f>
        <v>0</v>
      </c>
      <c r="G23" s="351">
        <f>'[5]07-63 tinh'!U23</f>
        <v>0</v>
      </c>
      <c r="H23" s="351">
        <f>'[5]07-63 tinh'!V23</f>
        <v>0</v>
      </c>
      <c r="I23" s="351">
        <f>'[5]07-63 tinh'!W23</f>
        <v>687000</v>
      </c>
      <c r="J23" s="351">
        <f>'[5]07-63 tinh'!X23</f>
        <v>2211909</v>
      </c>
      <c r="K23" s="351">
        <f>'[5]07-63 tinh'!Y23</f>
        <v>0</v>
      </c>
      <c r="L23" s="351">
        <f>'[5]07-63 tinh'!Z23</f>
        <v>0</v>
      </c>
      <c r="M23" s="351">
        <f>'[5]07-63 tinh'!AA23</f>
        <v>0</v>
      </c>
      <c r="N23" s="351">
        <f>'[5]07-63 tinh'!AB23</f>
        <v>0</v>
      </c>
      <c r="O23" s="351">
        <f>'[5]07-63 tinh'!AC23</f>
        <v>0</v>
      </c>
      <c r="P23" s="288"/>
      <c r="Q23" s="253"/>
    </row>
    <row r="24" spans="1:17" ht="33" customHeight="1">
      <c r="A24" s="269" t="s">
        <v>438</v>
      </c>
      <c r="B24" s="270" t="s">
        <v>439</v>
      </c>
      <c r="C24" s="351">
        <f>'[5]07-63 tinh'!Q24</f>
        <v>1564859881.2009997</v>
      </c>
      <c r="D24" s="351">
        <f>'[5]07-63 tinh'!R24</f>
        <v>700750883.47</v>
      </c>
      <c r="E24" s="351">
        <f>'[5]07-63 tinh'!S24</f>
        <v>16096851.6</v>
      </c>
      <c r="F24" s="351">
        <f>'[5]07-63 tinh'!T24</f>
        <v>0</v>
      </c>
      <c r="G24" s="351">
        <f>'[5]07-63 tinh'!U24</f>
        <v>16096851.6</v>
      </c>
      <c r="H24" s="351">
        <f>'[5]07-63 tinh'!V24</f>
        <v>0</v>
      </c>
      <c r="I24" s="351">
        <f>'[5]07-63 tinh'!W24</f>
        <v>6176634</v>
      </c>
      <c r="J24" s="351">
        <f>'[5]07-63 tinh'!X24</f>
        <v>711533270.456</v>
      </c>
      <c r="K24" s="351">
        <f>'[5]07-63 tinh'!Y24</f>
        <v>972196</v>
      </c>
      <c r="L24" s="351">
        <f>'[5]07-63 tinh'!Z24</f>
        <v>129271560</v>
      </c>
      <c r="M24" s="351">
        <f>'[5]07-63 tinh'!AA24</f>
        <v>58486</v>
      </c>
      <c r="N24" s="351">
        <f>'[5]07-63 tinh'!AB24</f>
        <v>0</v>
      </c>
      <c r="O24" s="351">
        <f>'[5]07-63 tinh'!AC24</f>
        <v>0</v>
      </c>
      <c r="P24" s="288"/>
      <c r="Q24" s="253"/>
    </row>
    <row r="25" spans="1:17" ht="33" customHeight="1">
      <c r="A25" s="272" t="s">
        <v>25</v>
      </c>
      <c r="B25" s="273" t="s">
        <v>440</v>
      </c>
      <c r="C25" s="351">
        <f>'[5]07-63 tinh'!Q25</f>
        <v>27126011079.688</v>
      </c>
      <c r="D25" s="351">
        <f>'[5]07-63 tinh'!R25</f>
        <v>7440520357.866001</v>
      </c>
      <c r="E25" s="351">
        <f>'[5]07-63 tinh'!S25</f>
        <v>6585814729.805</v>
      </c>
      <c r="F25" s="351">
        <f>'[5]07-63 tinh'!T25</f>
        <v>162207</v>
      </c>
      <c r="G25" s="351">
        <f>'[5]07-63 tinh'!U25</f>
        <v>6585652523.805</v>
      </c>
      <c r="H25" s="351">
        <f>'[5]07-63 tinh'!V25</f>
        <v>0</v>
      </c>
      <c r="I25" s="351">
        <f>'[5]07-63 tinh'!W25</f>
        <v>82887662.277</v>
      </c>
      <c r="J25" s="351">
        <f>'[5]07-63 tinh'!X25</f>
        <v>12836800059.505003</v>
      </c>
      <c r="K25" s="351">
        <f>'[5]07-63 tinh'!Y25</f>
        <v>161055470.94199997</v>
      </c>
      <c r="L25" s="351">
        <f>'[5]07-63 tinh'!Z25</f>
        <v>4197335</v>
      </c>
      <c r="M25" s="351">
        <f>'[5]07-63 tinh'!AA25</f>
        <v>14707034.64</v>
      </c>
      <c r="N25" s="351">
        <f>'[5]07-63 tinh'!AB25</f>
        <v>0</v>
      </c>
      <c r="O25" s="351">
        <f>'[5]07-63 tinh'!AC25</f>
        <v>28431</v>
      </c>
      <c r="P25" s="288"/>
      <c r="Q25" s="253"/>
    </row>
    <row r="26" spans="1:17" ht="36" customHeight="1">
      <c r="A26" s="248" t="s">
        <v>441</v>
      </c>
      <c r="B26" s="297" t="s">
        <v>442</v>
      </c>
      <c r="C26" s="293">
        <f>(C18+C19)/C17</f>
        <v>0.12103068215696339</v>
      </c>
      <c r="D26" s="294">
        <f aca="true" t="shared" si="0" ref="D26:O26">(D18+D19)/D17</f>
        <v>0.09017260289683786</v>
      </c>
      <c r="E26" s="293">
        <f t="shared" si="0"/>
        <v>0.012645401399515054</v>
      </c>
      <c r="F26" s="294">
        <f t="shared" si="0"/>
        <v>0.00010708084668108746</v>
      </c>
      <c r="G26" s="294">
        <f t="shared" si="0"/>
        <v>0.012663277462724765</v>
      </c>
      <c r="H26" s="294">
        <f t="shared" si="0"/>
        <v>0.004811536788621302</v>
      </c>
      <c r="I26" s="294">
        <f t="shared" si="0"/>
        <v>0.28192401250358184</v>
      </c>
      <c r="J26" s="294">
        <f t="shared" si="0"/>
        <v>0.15049402973731485</v>
      </c>
      <c r="K26" s="294">
        <f t="shared" si="0"/>
        <v>0.09107309320203157</v>
      </c>
      <c r="L26" s="294">
        <f t="shared" si="0"/>
        <v>0.00014742247719348216</v>
      </c>
      <c r="M26" s="294">
        <f t="shared" si="0"/>
        <v>0.029983125484913026</v>
      </c>
      <c r="N26" s="294">
        <f t="shared" si="0"/>
        <v>0</v>
      </c>
      <c r="O26" s="294">
        <f t="shared" si="0"/>
        <v>0.9894444927647973</v>
      </c>
      <c r="P26" s="288"/>
      <c r="Q26" s="253"/>
    </row>
    <row r="27" spans="1:15" ht="15.75" customHeight="1">
      <c r="A27"/>
      <c r="B27"/>
      <c r="C27"/>
      <c r="D27"/>
      <c r="E27"/>
      <c r="F27"/>
      <c r="G27"/>
      <c r="H27"/>
      <c r="K27" s="464" t="str">
        <f>TT!B8</f>
        <v>Hà Nội, ngày 10 tháng 01 năm 2017</v>
      </c>
      <c r="L27" s="464"/>
      <c r="M27" s="464"/>
      <c r="N27" s="464"/>
      <c r="O27" s="464"/>
    </row>
    <row r="28" spans="1:14" ht="15.75">
      <c r="A28"/>
      <c r="B28" s="456" t="s">
        <v>372</v>
      </c>
      <c r="C28" s="456"/>
      <c r="D28"/>
      <c r="E28"/>
      <c r="F28"/>
      <c r="G28"/>
      <c r="H28"/>
      <c r="K28" s="463" t="str">
        <f>TT!B5</f>
        <v>KT. GIÁM ĐỐC</v>
      </c>
      <c r="L28" s="463"/>
      <c r="M28" s="463"/>
      <c r="N28" s="40"/>
    </row>
    <row r="29" spans="1:14" ht="15.75">
      <c r="A29"/>
      <c r="B29" s="143"/>
      <c r="C29" s="143"/>
      <c r="D29"/>
      <c r="E29"/>
      <c r="F29"/>
      <c r="G29"/>
      <c r="H29"/>
      <c r="K29" s="463" t="s">
        <v>514</v>
      </c>
      <c r="L29" s="463"/>
      <c r="M29" s="463"/>
      <c r="N29" s="40"/>
    </row>
    <row r="30" spans="1:14" ht="15.75">
      <c r="A30"/>
      <c r="B30" s="143"/>
      <c r="C30" s="143"/>
      <c r="D30"/>
      <c r="E30"/>
      <c r="F30"/>
      <c r="G30"/>
      <c r="H30"/>
      <c r="K30" s="143"/>
      <c r="L30" s="143"/>
      <c r="M30" s="143"/>
      <c r="N30" s="40"/>
    </row>
    <row r="31" spans="1:14" ht="15.75">
      <c r="A31"/>
      <c r="B31" s="143"/>
      <c r="C31" s="143"/>
      <c r="D31"/>
      <c r="E31"/>
      <c r="F31"/>
      <c r="G31"/>
      <c r="H31"/>
      <c r="K31" s="143"/>
      <c r="L31" s="143"/>
      <c r="M31" s="143"/>
      <c r="N31" s="40"/>
    </row>
    <row r="32" spans="1:14" ht="15.75">
      <c r="A32"/>
      <c r="B32" s="143"/>
      <c r="C32" s="143"/>
      <c r="D32"/>
      <c r="E32"/>
      <c r="F32"/>
      <c r="G32"/>
      <c r="H32"/>
      <c r="K32" s="143"/>
      <c r="L32" s="143"/>
      <c r="M32" s="143"/>
      <c r="N32" s="40"/>
    </row>
    <row r="33" spans="1:14" ht="15.75">
      <c r="A33"/>
      <c r="B33" s="143"/>
      <c r="C33" s="143"/>
      <c r="D33"/>
      <c r="E33"/>
      <c r="F33"/>
      <c r="G33"/>
      <c r="H33"/>
      <c r="K33" s="143"/>
      <c r="L33" s="143"/>
      <c r="M33" s="143"/>
      <c r="N33" s="40"/>
    </row>
    <row r="34" spans="1:14" ht="15.75">
      <c r="A34"/>
      <c r="B34" s="143"/>
      <c r="C34" s="143"/>
      <c r="D34"/>
      <c r="E34"/>
      <c r="F34"/>
      <c r="G34"/>
      <c r="H34"/>
      <c r="K34" s="143"/>
      <c r="L34" s="143"/>
      <c r="M34" s="143"/>
      <c r="N34" s="40"/>
    </row>
    <row r="35" spans="1:14" ht="15.75">
      <c r="A35"/>
      <c r="B35" s="143"/>
      <c r="C35" s="143"/>
      <c r="D35"/>
      <c r="E35"/>
      <c r="F35"/>
      <c r="G35"/>
      <c r="H35"/>
      <c r="K35" s="143"/>
      <c r="L35" s="143"/>
      <c r="M35" s="143"/>
      <c r="N35" s="40"/>
    </row>
    <row r="36" spans="1:14" ht="15.75">
      <c r="A36"/>
      <c r="B36" s="456" t="str">
        <f>TT!B7</f>
        <v>Đinh Nam Hải</v>
      </c>
      <c r="C36" s="456"/>
      <c r="D36"/>
      <c r="E36"/>
      <c r="F36"/>
      <c r="G36"/>
      <c r="H36"/>
      <c r="K36" s="463" t="str">
        <f>TT!B6</f>
        <v>Nguyễn Đình Vĩnh</v>
      </c>
      <c r="L36" s="463"/>
      <c r="M36" s="463"/>
      <c r="N36" s="40"/>
    </row>
  </sheetData>
  <sheetProtection/>
  <mergeCells count="28">
    <mergeCell ref="K29:M29"/>
    <mergeCell ref="B36:C36"/>
    <mergeCell ref="K36:M36"/>
    <mergeCell ref="K27:O27"/>
    <mergeCell ref="A3:O3"/>
    <mergeCell ref="A4:O4"/>
    <mergeCell ref="J5:O5"/>
    <mergeCell ref="B28:C28"/>
    <mergeCell ref="K28:M28"/>
    <mergeCell ref="O7:O9"/>
    <mergeCell ref="P8:Q8"/>
    <mergeCell ref="A10:B10"/>
    <mergeCell ref="A1:D1"/>
    <mergeCell ref="A2:D2"/>
    <mergeCell ref="I7:I9"/>
    <mergeCell ref="J7:J9"/>
    <mergeCell ref="K7:K9"/>
    <mergeCell ref="L7:L9"/>
    <mergeCell ref="M7:M9"/>
    <mergeCell ref="N7:N9"/>
    <mergeCell ref="A6:B9"/>
    <mergeCell ref="C6:C9"/>
    <mergeCell ref="D6:O6"/>
    <mergeCell ref="D7:D9"/>
    <mergeCell ref="E7:G7"/>
    <mergeCell ref="H7:H9"/>
    <mergeCell ref="E8:E9"/>
    <mergeCell ref="F8:G8"/>
  </mergeCells>
  <printOptions/>
  <pageMargins left="0.2" right="0" top="0.25" bottom="0" header="0.36" footer="0.27"/>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indexed="63"/>
  </sheetPr>
  <dimension ref="A1:R541"/>
  <sheetViews>
    <sheetView showZeros="0" view="pageBreakPreview" zoomScale="85" zoomScaleNormal="80" zoomScaleSheetLayoutView="85" zoomScalePageLayoutView="0" workbookViewId="0" topLeftCell="A24">
      <selection activeCell="I32" sqref="I32:K32"/>
    </sheetView>
  </sheetViews>
  <sheetFormatPr defaultColWidth="9.00390625" defaultRowHeight="15.75"/>
  <cols>
    <col min="1" max="1" width="4.875" style="175" customWidth="1"/>
    <col min="2" max="2" width="23.25390625" style="175" customWidth="1"/>
    <col min="3" max="4" width="12.125" style="175" customWidth="1"/>
    <col min="5" max="7" width="9.375" style="175" customWidth="1"/>
    <col min="8" max="8" width="10.625" style="175" customWidth="1"/>
    <col min="9" max="10" width="9.375" style="175" customWidth="1"/>
    <col min="11" max="12" width="12.25390625" style="175" customWidth="1"/>
    <col min="13" max="13" width="11.375" style="300" hidden="1" customWidth="1"/>
    <col min="14" max="14" width="18.125" style="300" hidden="1" customWidth="1"/>
    <col min="15" max="15" width="10.875" style="300" hidden="1" customWidth="1"/>
    <col min="16" max="16" width="13.25390625" style="300" hidden="1" customWidth="1"/>
    <col min="17" max="17" width="0" style="300" hidden="1" customWidth="1"/>
    <col min="18" max="18" width="9.50390625" style="300" hidden="1" customWidth="1"/>
    <col min="19" max="16384" width="9.00390625" style="175" customWidth="1"/>
  </cols>
  <sheetData>
    <row r="1" spans="1:13" ht="21" customHeight="1">
      <c r="A1" s="745" t="s">
        <v>383</v>
      </c>
      <c r="B1" s="745"/>
      <c r="C1" s="745"/>
      <c r="D1" s="745"/>
      <c r="J1" s="298"/>
      <c r="K1" s="330"/>
      <c r="L1" s="330"/>
      <c r="M1" s="299"/>
    </row>
    <row r="2" spans="1:13" ht="36.75" customHeight="1">
      <c r="A2" s="700" t="s">
        <v>385</v>
      </c>
      <c r="B2" s="700"/>
      <c r="C2" s="700"/>
      <c r="D2" s="700"/>
      <c r="H2" s="731"/>
      <c r="I2" s="731"/>
      <c r="J2" s="298"/>
      <c r="K2" s="331"/>
      <c r="L2" s="331"/>
      <c r="M2" s="299"/>
    </row>
    <row r="3" spans="1:13" ht="35.25" customHeight="1">
      <c r="A3" s="696" t="s">
        <v>498</v>
      </c>
      <c r="B3" s="696"/>
      <c r="C3" s="696"/>
      <c r="D3" s="696"/>
      <c r="E3" s="696"/>
      <c r="F3" s="696"/>
      <c r="G3" s="696"/>
      <c r="H3" s="696"/>
      <c r="I3" s="696"/>
      <c r="J3" s="696"/>
      <c r="K3" s="696"/>
      <c r="L3" s="696"/>
      <c r="M3" s="299"/>
    </row>
    <row r="4" spans="1:13" ht="18" customHeight="1">
      <c r="A4" s="699" t="str">
        <f>TT!B3</f>
        <v>03 tháng năm 2017</v>
      </c>
      <c r="B4" s="697"/>
      <c r="C4" s="697"/>
      <c r="D4" s="697"/>
      <c r="E4" s="697"/>
      <c r="F4" s="697"/>
      <c r="G4" s="697"/>
      <c r="H4" s="697"/>
      <c r="I4" s="697"/>
      <c r="J4" s="697"/>
      <c r="K4" s="697"/>
      <c r="L4" s="697"/>
      <c r="M4" s="299"/>
    </row>
    <row r="5" spans="1:13" ht="20.25" customHeight="1">
      <c r="A5" s="176"/>
      <c r="B5" s="176"/>
      <c r="C5" s="176"/>
      <c r="D5" s="176"/>
      <c r="E5" s="176"/>
      <c r="F5" s="176"/>
      <c r="G5" s="176"/>
      <c r="J5" s="234"/>
      <c r="K5" s="698" t="s">
        <v>346</v>
      </c>
      <c r="L5" s="698"/>
      <c r="M5" s="698"/>
    </row>
    <row r="6" spans="1:16" ht="20.25" customHeight="1">
      <c r="A6" s="643" t="s">
        <v>382</v>
      </c>
      <c r="B6" s="644"/>
      <c r="C6" s="703" t="s">
        <v>18</v>
      </c>
      <c r="D6" s="704" t="s">
        <v>462</v>
      </c>
      <c r="E6" s="704"/>
      <c r="F6" s="704"/>
      <c r="G6" s="704"/>
      <c r="H6" s="704"/>
      <c r="I6" s="704"/>
      <c r="J6" s="704"/>
      <c r="K6" s="704"/>
      <c r="L6" s="704"/>
      <c r="M6" s="299"/>
      <c r="N6" s="705" t="s">
        <v>463</v>
      </c>
      <c r="O6" s="705"/>
      <c r="P6" s="705"/>
    </row>
    <row r="7" spans="1:13" ht="20.25" customHeight="1">
      <c r="A7" s="645"/>
      <c r="B7" s="646"/>
      <c r="C7" s="703"/>
      <c r="D7" s="706" t="s">
        <v>464</v>
      </c>
      <c r="E7" s="707"/>
      <c r="F7" s="707"/>
      <c r="G7" s="707"/>
      <c r="H7" s="707"/>
      <c r="I7" s="707"/>
      <c r="J7" s="708"/>
      <c r="K7" s="709" t="s">
        <v>465</v>
      </c>
      <c r="L7" s="709" t="s">
        <v>466</v>
      </c>
      <c r="M7" s="299"/>
    </row>
    <row r="8" spans="1:13" ht="20.25" customHeight="1">
      <c r="A8" s="645"/>
      <c r="B8" s="646"/>
      <c r="C8" s="703"/>
      <c r="D8" s="714" t="s">
        <v>17</v>
      </c>
      <c r="E8" s="715" t="s">
        <v>7</v>
      </c>
      <c r="F8" s="716"/>
      <c r="G8" s="716"/>
      <c r="H8" s="716"/>
      <c r="I8" s="716"/>
      <c r="J8" s="717"/>
      <c r="K8" s="710"/>
      <c r="L8" s="712"/>
      <c r="M8" s="299"/>
    </row>
    <row r="9" spans="1:16" ht="20.25" customHeight="1">
      <c r="A9" s="701"/>
      <c r="B9" s="702"/>
      <c r="C9" s="703"/>
      <c r="D9" s="714"/>
      <c r="E9" s="301" t="s">
        <v>467</v>
      </c>
      <c r="F9" s="301" t="s">
        <v>468</v>
      </c>
      <c r="G9" s="301" t="s">
        <v>469</v>
      </c>
      <c r="H9" s="301" t="s">
        <v>470</v>
      </c>
      <c r="I9" s="301" t="s">
        <v>471</v>
      </c>
      <c r="J9" s="301" t="s">
        <v>472</v>
      </c>
      <c r="K9" s="711"/>
      <c r="L9" s="713"/>
      <c r="M9" s="718" t="s">
        <v>473</v>
      </c>
      <c r="N9" s="718"/>
      <c r="O9" s="718"/>
      <c r="P9" s="718"/>
    </row>
    <row r="10" spans="1:18" s="307" customFormat="1" ht="20.25" customHeight="1">
      <c r="A10" s="719" t="s">
        <v>6</v>
      </c>
      <c r="B10" s="720"/>
      <c r="C10" s="302">
        <v>1</v>
      </c>
      <c r="D10" s="303">
        <v>2</v>
      </c>
      <c r="E10" s="302">
        <v>3</v>
      </c>
      <c r="F10" s="303">
        <v>4</v>
      </c>
      <c r="G10" s="302">
        <v>5</v>
      </c>
      <c r="H10" s="303">
        <v>6</v>
      </c>
      <c r="I10" s="302">
        <v>7</v>
      </c>
      <c r="J10" s="303">
        <v>8</v>
      </c>
      <c r="K10" s="302">
        <v>9</v>
      </c>
      <c r="L10" s="303">
        <v>10</v>
      </c>
      <c r="M10" s="304" t="s">
        <v>474</v>
      </c>
      <c r="N10" s="305" t="s">
        <v>475</v>
      </c>
      <c r="O10" s="305" t="s">
        <v>476</v>
      </c>
      <c r="P10" s="305" t="s">
        <v>477</v>
      </c>
      <c r="Q10" s="306"/>
      <c r="R10" s="306"/>
    </row>
    <row r="11" spans="1:18" s="190" customFormat="1" ht="30" customHeight="1">
      <c r="A11" s="265" t="s">
        <v>0</v>
      </c>
      <c r="B11" s="266" t="s">
        <v>420</v>
      </c>
      <c r="C11" s="350">
        <f>'[5]Bieu 5'!C11</f>
        <v>126297416464.60701</v>
      </c>
      <c r="D11" s="350">
        <f>'[5]Bieu 5'!D11</f>
        <v>18174673162.873</v>
      </c>
      <c r="E11" s="350">
        <f>'[5]Bieu 5'!E11</f>
        <v>1909269911.0179996</v>
      </c>
      <c r="F11" s="350">
        <f>'[5]Bieu 5'!F11</f>
        <v>2845980.505</v>
      </c>
      <c r="G11" s="350">
        <f>'[5]Bieu 5'!G11</f>
        <v>2582543210.0259995</v>
      </c>
      <c r="H11" s="350">
        <f>'[5]Bieu 5'!H11</f>
        <v>11280390145.622002</v>
      </c>
      <c r="I11" s="350">
        <f>'[5]Bieu 5'!I11</f>
        <v>957492257.5899999</v>
      </c>
      <c r="J11" s="350">
        <f>'[5]Bieu 5'!J11</f>
        <v>1442131658.112</v>
      </c>
      <c r="K11" s="350">
        <f>'[5]Bieu 5'!K11</f>
        <v>81808854654.473</v>
      </c>
      <c r="L11" s="350">
        <f>'[5]Bieu 5'!L11</f>
        <v>26313888646.527008</v>
      </c>
      <c r="M11" s="267">
        <f>'[4]03'!C11+'[4]04'!C11</f>
        <v>2194997540</v>
      </c>
      <c r="N11" s="267">
        <f>C11-M11</f>
        <v>124102418924.60701</v>
      </c>
      <c r="O11" s="267">
        <f>'[4]07'!C11</f>
        <v>2194997540</v>
      </c>
      <c r="P11" s="267">
        <f>C11-O11</f>
        <v>124102418924.60701</v>
      </c>
      <c r="Q11" s="254"/>
      <c r="R11" s="254"/>
    </row>
    <row r="12" spans="1:18" s="190" customFormat="1" ht="30" customHeight="1">
      <c r="A12" s="269">
        <v>1</v>
      </c>
      <c r="B12" s="270" t="s">
        <v>421</v>
      </c>
      <c r="C12" s="350">
        <f>'[5]Bieu 5'!C12</f>
        <v>104018340427.718</v>
      </c>
      <c r="D12" s="350">
        <f>'[5]Bieu 5'!D12</f>
        <v>16203045458.079004</v>
      </c>
      <c r="E12" s="350">
        <f>'[5]Bieu 5'!E12</f>
        <v>1598913213.611</v>
      </c>
      <c r="F12" s="350">
        <f>'[5]Bieu 5'!F12</f>
        <v>1870158.5</v>
      </c>
      <c r="G12" s="350">
        <f>'[5]Bieu 5'!G12</f>
        <v>2503995508.443</v>
      </c>
      <c r="H12" s="350">
        <f>'[5]Bieu 5'!H12</f>
        <v>11094289729.04</v>
      </c>
      <c r="I12" s="350">
        <f>'[5]Bieu 5'!I12</f>
        <v>879726472.0149999</v>
      </c>
      <c r="J12" s="350">
        <f>'[5]Bieu 5'!J12</f>
        <v>124250376.47</v>
      </c>
      <c r="K12" s="350">
        <f>'[5]Bieu 5'!K12</f>
        <v>66449370549.491</v>
      </c>
      <c r="L12" s="350">
        <f>'[5]Bieu 5'!L12</f>
        <v>21365924418.728004</v>
      </c>
      <c r="M12" s="271">
        <f>'[4]03'!C12+'[4]04'!C12</f>
        <v>1712426488</v>
      </c>
      <c r="N12" s="271">
        <f aca="true" t="shared" si="0" ref="N12:N26">C12-M12</f>
        <v>102305913939.718</v>
      </c>
      <c r="O12" s="271">
        <f>'[4]07'!D11</f>
        <v>1712426488</v>
      </c>
      <c r="P12" s="271">
        <f aca="true" t="shared" si="1" ref="P12:P26">C12-O12</f>
        <v>102305913939.718</v>
      </c>
      <c r="Q12" s="308"/>
      <c r="R12" s="268"/>
    </row>
    <row r="13" spans="1:18" s="190" customFormat="1" ht="30" customHeight="1">
      <c r="A13" s="269">
        <v>2</v>
      </c>
      <c r="B13" s="270" t="s">
        <v>422</v>
      </c>
      <c r="C13" s="350">
        <f>'[5]Bieu 5'!C13</f>
        <v>22279076054.522</v>
      </c>
      <c r="D13" s="350">
        <f>'[5]Bieu 5'!D13</f>
        <v>1971627704.7939997</v>
      </c>
      <c r="E13" s="350">
        <f>'[5]Bieu 5'!E13</f>
        <v>310356697.407</v>
      </c>
      <c r="F13" s="350">
        <f>'[5]Bieu 5'!F13</f>
        <v>975822.005</v>
      </c>
      <c r="G13" s="350">
        <f>'[5]Bieu 5'!G13</f>
        <v>78547701.583</v>
      </c>
      <c r="H13" s="350">
        <f>'[5]Bieu 5'!H13</f>
        <v>186100416.582</v>
      </c>
      <c r="I13" s="350">
        <f>'[5]Bieu 5'!I13</f>
        <v>77765785.57499999</v>
      </c>
      <c r="J13" s="350">
        <f>'[5]Bieu 5'!J13</f>
        <v>1317881281.6420002</v>
      </c>
      <c r="K13" s="350">
        <f>'[5]Bieu 5'!K13</f>
        <v>15359484104.981998</v>
      </c>
      <c r="L13" s="350">
        <f>'[5]Bieu 5'!L13</f>
        <v>4947964245.799</v>
      </c>
      <c r="M13" s="271">
        <f>'[4]03'!C13+'[4]04'!C13</f>
        <v>482571052</v>
      </c>
      <c r="N13" s="271">
        <f t="shared" si="0"/>
        <v>21796505002.522</v>
      </c>
      <c r="O13" s="271">
        <f>'[4]07'!E11</f>
        <v>482571052</v>
      </c>
      <c r="P13" s="271">
        <f t="shared" si="1"/>
        <v>21796505002.522</v>
      </c>
      <c r="Q13" s="308"/>
      <c r="R13" s="268"/>
    </row>
    <row r="14" spans="1:18" s="190" customFormat="1" ht="30" customHeight="1">
      <c r="A14" s="272" t="s">
        <v>1</v>
      </c>
      <c r="B14" s="273" t="s">
        <v>423</v>
      </c>
      <c r="C14" s="350">
        <f>'[5]Bieu 5'!C14</f>
        <v>1004510223.833</v>
      </c>
      <c r="D14" s="350">
        <f>'[5]Bieu 5'!D14</f>
        <v>33024539.699</v>
      </c>
      <c r="E14" s="350">
        <f>'[5]Bieu 5'!E14</f>
        <v>16272612.193</v>
      </c>
      <c r="F14" s="350">
        <f>'[5]Bieu 5'!F14</f>
        <v>8100</v>
      </c>
      <c r="G14" s="350">
        <f>'[5]Bieu 5'!G14</f>
        <v>3805117</v>
      </c>
      <c r="H14" s="350">
        <f>'[5]Bieu 5'!H14</f>
        <v>3940377.5</v>
      </c>
      <c r="I14" s="350">
        <f>'[5]Bieu 5'!I14</f>
        <v>5267678</v>
      </c>
      <c r="J14" s="350">
        <f>'[5]Bieu 5'!J14</f>
        <v>3730655.006</v>
      </c>
      <c r="K14" s="350">
        <f>'[5]Bieu 5'!K14</f>
        <v>796551393.789</v>
      </c>
      <c r="L14" s="350">
        <f>'[5]Bieu 5'!L14</f>
        <v>174934290.203</v>
      </c>
      <c r="M14" s="271">
        <f>'[4]03'!C14+'[4]04'!C14</f>
        <v>26974595</v>
      </c>
      <c r="N14" s="271">
        <f t="shared" si="0"/>
        <v>977535628.833</v>
      </c>
      <c r="O14" s="271">
        <f>'[4]07'!F11</f>
        <v>26974595</v>
      </c>
      <c r="P14" s="271">
        <f t="shared" si="1"/>
        <v>977535628.833</v>
      </c>
      <c r="Q14" s="254"/>
      <c r="R14" s="268"/>
    </row>
    <row r="15" spans="1:18" s="190" customFormat="1" ht="30" customHeight="1">
      <c r="A15" s="272" t="s">
        <v>378</v>
      </c>
      <c r="B15" s="273" t="s">
        <v>424</v>
      </c>
      <c r="C15" s="350">
        <f>'[5]Bieu 5'!C15</f>
        <v>684432984.99</v>
      </c>
      <c r="D15" s="350">
        <f>'[5]Bieu 5'!D15</f>
        <v>3410149.835</v>
      </c>
      <c r="E15" s="350">
        <f>'[5]Bieu 5'!E15</f>
        <v>3312781.835</v>
      </c>
      <c r="F15" s="350">
        <f>'[5]Bieu 5'!F15</f>
        <v>0</v>
      </c>
      <c r="G15" s="350">
        <f>'[5]Bieu 5'!G15</f>
        <v>10000</v>
      </c>
      <c r="H15" s="350">
        <f>'[5]Bieu 5'!H15</f>
        <v>0</v>
      </c>
      <c r="I15" s="350">
        <f>'[5]Bieu 5'!I15</f>
        <v>0</v>
      </c>
      <c r="J15" s="350">
        <f>'[5]Bieu 5'!J15</f>
        <v>87368</v>
      </c>
      <c r="K15" s="350">
        <f>'[5]Bieu 5'!K15</f>
        <v>598992968.655</v>
      </c>
      <c r="L15" s="350">
        <f>'[5]Bieu 5'!L15</f>
        <v>82029866.5</v>
      </c>
      <c r="M15" s="271">
        <f>'[4]03'!C15+'[4]04'!C15</f>
        <v>0</v>
      </c>
      <c r="N15" s="271">
        <f t="shared" si="0"/>
        <v>684432984.99</v>
      </c>
      <c r="O15" s="271">
        <f>'[4]07'!G11</f>
        <v>0</v>
      </c>
      <c r="P15" s="271">
        <f t="shared" si="1"/>
        <v>684432984.99</v>
      </c>
      <c r="Q15" s="254"/>
      <c r="R15" s="254"/>
    </row>
    <row r="16" spans="1:18" s="190" customFormat="1" ht="30" customHeight="1">
      <c r="A16" s="272" t="s">
        <v>425</v>
      </c>
      <c r="B16" s="273" t="s">
        <v>333</v>
      </c>
      <c r="C16" s="350">
        <f>'[5]Bieu 5'!C16</f>
        <v>125292906239.87103</v>
      </c>
      <c r="D16" s="350">
        <f>'[5]Bieu 5'!D16</f>
        <v>18141648024.081</v>
      </c>
      <c r="E16" s="350">
        <f>'[5]Bieu 5'!E16</f>
        <v>1892997099.9779997</v>
      </c>
      <c r="F16" s="350">
        <f>'[5]Bieu 5'!F16</f>
        <v>2837280.505</v>
      </c>
      <c r="G16" s="350">
        <f>'[5]Bieu 5'!G16</f>
        <v>2578738093.1259995</v>
      </c>
      <c r="H16" s="350">
        <f>'[5]Bieu 5'!H16</f>
        <v>11276449767.708002</v>
      </c>
      <c r="I16" s="350">
        <f>'[5]Bieu 5'!I16</f>
        <v>952224579.869</v>
      </c>
      <c r="J16" s="350">
        <f>'[5]Bieu 5'!J16</f>
        <v>1438401202.895</v>
      </c>
      <c r="K16" s="350">
        <f>'[5]Bieu 5'!K16</f>
        <v>81012303260.336</v>
      </c>
      <c r="L16" s="350">
        <f>'[5]Bieu 5'!L16</f>
        <v>26138954355.13701</v>
      </c>
      <c r="M16" s="267">
        <f>'[4]03'!C16+'[4]04'!C16</f>
        <v>2168022945</v>
      </c>
      <c r="N16" s="267">
        <f t="shared" si="0"/>
        <v>123124883294.87103</v>
      </c>
      <c r="O16" s="267">
        <f>'[4]07'!H11</f>
        <v>2168022945</v>
      </c>
      <c r="P16" s="267">
        <f t="shared" si="1"/>
        <v>123124883294.87103</v>
      </c>
      <c r="Q16" s="254"/>
      <c r="R16" s="254"/>
    </row>
    <row r="17" spans="1:18" s="190" customFormat="1" ht="30" customHeight="1">
      <c r="A17" s="272" t="s">
        <v>24</v>
      </c>
      <c r="B17" s="274" t="s">
        <v>426</v>
      </c>
      <c r="C17" s="350">
        <f>'[5]Bieu 5'!C17</f>
        <v>84340545145.58102</v>
      </c>
      <c r="D17" s="350">
        <f>'[5]Bieu 5'!D17</f>
        <v>4317638751.752001</v>
      </c>
      <c r="E17" s="350">
        <f>'[5]Bieu 5'!E17</f>
        <v>1061608884.962</v>
      </c>
      <c r="F17" s="350">
        <f>'[5]Bieu 5'!F17</f>
        <v>1759967.005</v>
      </c>
      <c r="G17" s="350">
        <f>'[5]Bieu 5'!G17</f>
        <v>359908095.434</v>
      </c>
      <c r="H17" s="350">
        <f>'[5]Bieu 5'!H17</f>
        <v>1440189651.825001</v>
      </c>
      <c r="I17" s="350">
        <f>'[5]Bieu 5'!I17</f>
        <v>128441032.28400001</v>
      </c>
      <c r="J17" s="350">
        <f>'[5]Bieu 5'!J17</f>
        <v>1325731120.242</v>
      </c>
      <c r="K17" s="350">
        <f>'[5]Bieu 5'!K17</f>
        <v>61421220915.401</v>
      </c>
      <c r="L17" s="350">
        <f>'[5]Bieu 5'!L17</f>
        <v>18601684875.340008</v>
      </c>
      <c r="M17" s="267">
        <f>'[4]03'!C17+'[4]04'!C17</f>
        <v>1519626874</v>
      </c>
      <c r="N17" s="267">
        <f t="shared" si="0"/>
        <v>82820918271.58102</v>
      </c>
      <c r="O17" s="267">
        <f>'[4]07'!I11</f>
        <v>1519626874</v>
      </c>
      <c r="P17" s="267">
        <f t="shared" si="1"/>
        <v>82820918271.58102</v>
      </c>
      <c r="Q17" s="254"/>
      <c r="R17" s="254"/>
    </row>
    <row r="18" spans="1:18" s="190" customFormat="1" ht="30" customHeight="1">
      <c r="A18" s="269" t="s">
        <v>427</v>
      </c>
      <c r="B18" s="270" t="s">
        <v>367</v>
      </c>
      <c r="C18" s="350">
        <f>'[5]Bieu 5'!C18</f>
        <v>4072276908.823</v>
      </c>
      <c r="D18" s="350">
        <f>'[5]Bieu 5'!D18</f>
        <v>552279851.856</v>
      </c>
      <c r="E18" s="350">
        <f>'[5]Bieu 5'!E18</f>
        <v>160834395.952</v>
      </c>
      <c r="F18" s="350">
        <f>'[5]Bieu 5'!F18</f>
        <v>920442.0009999999</v>
      </c>
      <c r="G18" s="350">
        <f>'[5]Bieu 5'!G18</f>
        <v>44254564.742</v>
      </c>
      <c r="H18" s="350">
        <f>'[5]Bieu 5'!H18</f>
        <v>132888063.45699999</v>
      </c>
      <c r="I18" s="350">
        <f>'[5]Bieu 5'!I18</f>
        <v>15933078.821</v>
      </c>
      <c r="J18" s="350">
        <f>'[5]Bieu 5'!J18</f>
        <v>197448706.88300002</v>
      </c>
      <c r="K18" s="350">
        <f>'[5]Bieu 5'!K18</f>
        <v>2287521833.8799996</v>
      </c>
      <c r="L18" s="350">
        <f>'[5]Bieu 5'!L18</f>
        <v>1232475023.4969997</v>
      </c>
      <c r="M18" s="271">
        <f>'[4]03'!C18+'[4]04'!C18</f>
        <v>95641701</v>
      </c>
      <c r="N18" s="271">
        <f t="shared" si="0"/>
        <v>3976635207.823</v>
      </c>
      <c r="O18" s="271">
        <f>'[4]07'!J11</f>
        <v>95641701</v>
      </c>
      <c r="P18" s="271">
        <f t="shared" si="1"/>
        <v>3976635207.823</v>
      </c>
      <c r="Q18" s="254"/>
      <c r="R18" s="254"/>
    </row>
    <row r="19" spans="1:18" s="190" customFormat="1" ht="30" customHeight="1">
      <c r="A19" s="269" t="s">
        <v>428</v>
      </c>
      <c r="B19" s="270" t="s">
        <v>429</v>
      </c>
      <c r="C19" s="350">
        <f>'[5]Bieu 5'!C19</f>
        <v>6201609092.232999</v>
      </c>
      <c r="D19" s="350">
        <f>'[5]Bieu 5'!D19</f>
        <v>21490518.526</v>
      </c>
      <c r="E19" s="350">
        <f>'[5]Bieu 5'!E19</f>
        <v>10250538.526</v>
      </c>
      <c r="F19" s="350">
        <f>'[5]Bieu 5'!F19</f>
        <v>3543</v>
      </c>
      <c r="G19" s="350">
        <f>'[5]Bieu 5'!G19</f>
        <v>4989053</v>
      </c>
      <c r="H19" s="350">
        <f>'[5]Bieu 5'!H19</f>
        <v>311492</v>
      </c>
      <c r="I19" s="350">
        <f>'[5]Bieu 5'!I19</f>
        <v>555536</v>
      </c>
      <c r="J19" s="350">
        <f>'[5]Bieu 5'!J19</f>
        <v>5380356</v>
      </c>
      <c r="K19" s="350">
        <f>'[5]Bieu 5'!K19</f>
        <v>5607910950.023</v>
      </c>
      <c r="L19" s="350">
        <f>'[5]Bieu 5'!L19</f>
        <v>572207822.684</v>
      </c>
      <c r="M19" s="271">
        <f>'[4]03'!C19+'[4]04'!C19</f>
        <v>8229854</v>
      </c>
      <c r="N19" s="271">
        <f t="shared" si="0"/>
        <v>6193379238.232999</v>
      </c>
      <c r="O19" s="271">
        <f>'[4]07'!K11</f>
        <v>8229854</v>
      </c>
      <c r="P19" s="271">
        <f t="shared" si="1"/>
        <v>6193379238.232999</v>
      </c>
      <c r="Q19" s="254"/>
      <c r="R19" s="254"/>
    </row>
    <row r="20" spans="1:18" s="190" customFormat="1" ht="30" customHeight="1">
      <c r="A20" s="269" t="s">
        <v>430</v>
      </c>
      <c r="B20" s="270" t="s">
        <v>454</v>
      </c>
      <c r="C20" s="350">
        <f>'[5]Bieu 5'!C20</f>
        <v>1330992.3399999999</v>
      </c>
      <c r="D20" s="350">
        <f>'[5]Bieu 5'!D20</f>
        <v>1330992.3399999999</v>
      </c>
      <c r="E20" s="350">
        <f>'[5]Bieu 5'!E20</f>
        <v>304742.33999999997</v>
      </c>
      <c r="F20" s="350">
        <f>'[5]Bieu 5'!F20</f>
        <v>8601</v>
      </c>
      <c r="G20" s="350">
        <f>'[5]Bieu 5'!G20</f>
        <v>763782</v>
      </c>
      <c r="H20" s="350">
        <f>'[5]Bieu 5'!H20</f>
        <v>159152</v>
      </c>
      <c r="I20" s="350">
        <f>'[5]Bieu 5'!I20</f>
        <v>89190</v>
      </c>
      <c r="J20" s="350">
        <f>'[5]Bieu 5'!J20</f>
        <v>5525</v>
      </c>
      <c r="K20" s="350">
        <f>'[5]Bieu 5'!K20</f>
        <v>0</v>
      </c>
      <c r="L20" s="350">
        <f>'[5]Bieu 5'!L20</f>
        <v>0</v>
      </c>
      <c r="M20" s="271">
        <f>'[4]03'!C20</f>
        <v>2440</v>
      </c>
      <c r="N20" s="271">
        <f t="shared" si="0"/>
        <v>1328552.3399999999</v>
      </c>
      <c r="O20" s="271">
        <f>'[4]07'!L11</f>
        <v>2440</v>
      </c>
      <c r="P20" s="271">
        <f t="shared" si="1"/>
        <v>1328552.3399999999</v>
      </c>
      <c r="Q20" s="254"/>
      <c r="R20" s="254"/>
    </row>
    <row r="21" spans="1:18" s="190" customFormat="1" ht="30" customHeight="1">
      <c r="A21" s="269" t="s">
        <v>432</v>
      </c>
      <c r="B21" s="270" t="s">
        <v>431</v>
      </c>
      <c r="C21" s="350">
        <f>'[5]Bieu 5'!C21</f>
        <v>67803169516.967995</v>
      </c>
      <c r="D21" s="350">
        <f>'[5]Bieu 5'!D21</f>
        <v>3661456925.6410007</v>
      </c>
      <c r="E21" s="350">
        <f>'[5]Bieu 5'!E21</f>
        <v>832501957.355</v>
      </c>
      <c r="F21" s="350">
        <f>'[5]Bieu 5'!F21</f>
        <v>818181.004</v>
      </c>
      <c r="G21" s="350">
        <f>'[5]Bieu 5'!G21</f>
        <v>300052470.692</v>
      </c>
      <c r="H21" s="350">
        <f>'[5]Bieu 5'!H21</f>
        <v>1297868574.7680013</v>
      </c>
      <c r="I21" s="350">
        <f>'[5]Bieu 5'!I21</f>
        <v>108893423.463</v>
      </c>
      <c r="J21" s="350">
        <f>'[5]Bieu 5'!J21</f>
        <v>1121322318.359</v>
      </c>
      <c r="K21" s="350">
        <f>'[5]Bieu 5'!K21</f>
        <v>49388206642.689</v>
      </c>
      <c r="L21" s="350">
        <f>'[5]Bieu 5'!L21</f>
        <v>14753505948.098005</v>
      </c>
      <c r="M21" s="271">
        <f>'[4]03'!C21+'[4]04'!C20</f>
        <v>1365195527</v>
      </c>
      <c r="N21" s="271">
        <f t="shared" si="0"/>
        <v>66437973989.967995</v>
      </c>
      <c r="O21" s="271">
        <f>'[4]07'!M11</f>
        <v>1365195527</v>
      </c>
      <c r="P21" s="271">
        <f t="shared" si="1"/>
        <v>66437973989.967995</v>
      </c>
      <c r="Q21" s="254"/>
      <c r="R21" s="254"/>
    </row>
    <row r="22" spans="1:18" s="190" customFormat="1" ht="30" customHeight="1">
      <c r="A22" s="269" t="s">
        <v>434</v>
      </c>
      <c r="B22" s="270" t="s">
        <v>433</v>
      </c>
      <c r="C22" s="350">
        <f>'[5]Bieu 5'!C22</f>
        <v>3150913716.313</v>
      </c>
      <c r="D22" s="350">
        <f>'[5]Bieu 5'!D22</f>
        <v>43471016.706</v>
      </c>
      <c r="E22" s="350">
        <f>'[5]Bieu 5'!E22</f>
        <v>33340815.106000002</v>
      </c>
      <c r="F22" s="350">
        <f>'[5]Bieu 5'!F22</f>
        <v>0</v>
      </c>
      <c r="G22" s="350">
        <f>'[5]Bieu 5'!G22</f>
        <v>4370304</v>
      </c>
      <c r="H22" s="350">
        <f>'[5]Bieu 5'!H22</f>
        <v>3536039.6</v>
      </c>
      <c r="I22" s="350">
        <f>'[5]Bieu 5'!I22</f>
        <v>1929929</v>
      </c>
      <c r="J22" s="350">
        <f>'[5]Bieu 5'!J22</f>
        <v>293929.002</v>
      </c>
      <c r="K22" s="350">
        <f>'[5]Bieu 5'!K22</f>
        <v>1932045114.432</v>
      </c>
      <c r="L22" s="350">
        <f>'[5]Bieu 5'!L22</f>
        <v>1175397583.6629999</v>
      </c>
      <c r="M22" s="271">
        <f>'[4]03'!C22+'[4]04'!C21</f>
        <v>40561475</v>
      </c>
      <c r="N22" s="271">
        <f t="shared" si="0"/>
        <v>3110352241.313</v>
      </c>
      <c r="O22" s="271">
        <f>'[4]07'!N11</f>
        <v>40561475</v>
      </c>
      <c r="P22" s="271">
        <f t="shared" si="1"/>
        <v>3110352241.313</v>
      </c>
      <c r="Q22" s="254"/>
      <c r="R22" s="254"/>
    </row>
    <row r="23" spans="1:18" s="190" customFormat="1" ht="30" customHeight="1">
      <c r="A23" s="269" t="s">
        <v>436</v>
      </c>
      <c r="B23" s="270" t="s">
        <v>435</v>
      </c>
      <c r="C23" s="350">
        <f>'[5]Bieu 5'!C23</f>
        <v>1513602133.0860002</v>
      </c>
      <c r="D23" s="350">
        <f>'[5]Bieu 5'!D23</f>
        <v>11823171.51</v>
      </c>
      <c r="E23" s="350">
        <f>'[5]Bieu 5'!E23</f>
        <v>11287057.51</v>
      </c>
      <c r="F23" s="350">
        <f>'[5]Bieu 5'!F23</f>
        <v>0</v>
      </c>
      <c r="G23" s="350">
        <f>'[5]Bieu 5'!G23</f>
        <v>37000</v>
      </c>
      <c r="H23" s="350">
        <f>'[5]Bieu 5'!H23</f>
        <v>7300</v>
      </c>
      <c r="I23" s="350">
        <f>'[5]Bieu 5'!I23</f>
        <v>300000</v>
      </c>
      <c r="J23" s="350">
        <f>'[5]Bieu 5'!J23</f>
        <v>191814</v>
      </c>
      <c r="K23" s="350">
        <f>'[5]Bieu 5'!K23</f>
        <v>1262713052.606</v>
      </c>
      <c r="L23" s="350">
        <f>'[5]Bieu 5'!L23</f>
        <v>239065909.97</v>
      </c>
      <c r="M23" s="271">
        <f>'[4]03'!C23+'[4]04'!C22</f>
        <v>2788005</v>
      </c>
      <c r="N23" s="271">
        <f t="shared" si="0"/>
        <v>1510814128.0860002</v>
      </c>
      <c r="O23" s="271">
        <f>'[4]07'!O11</f>
        <v>2788005</v>
      </c>
      <c r="P23" s="271">
        <f t="shared" si="1"/>
        <v>1510814128.0860002</v>
      </c>
      <c r="Q23" s="254"/>
      <c r="R23" s="254"/>
    </row>
    <row r="24" spans="1:18" s="190" customFormat="1" ht="30" customHeight="1">
      <c r="A24" s="269" t="s">
        <v>438</v>
      </c>
      <c r="B24" s="275" t="s">
        <v>437</v>
      </c>
      <c r="C24" s="350">
        <f>'[5]Bieu 5'!C24</f>
        <v>7573613</v>
      </c>
      <c r="D24" s="350">
        <f>'[5]Bieu 5'!D24</f>
        <v>139929</v>
      </c>
      <c r="E24" s="350">
        <f>'[5]Bieu 5'!E24</f>
        <v>139929</v>
      </c>
      <c r="F24" s="350">
        <f>'[5]Bieu 5'!F24</f>
        <v>0</v>
      </c>
      <c r="G24" s="350">
        <f>'[5]Bieu 5'!G24</f>
        <v>0</v>
      </c>
      <c r="H24" s="350">
        <f>'[5]Bieu 5'!H24</f>
        <v>0</v>
      </c>
      <c r="I24" s="350">
        <f>'[5]Bieu 5'!I24</f>
        <v>0</v>
      </c>
      <c r="J24" s="350">
        <f>'[5]Bieu 5'!J24</f>
        <v>0</v>
      </c>
      <c r="K24" s="350">
        <f>'[5]Bieu 5'!K24</f>
        <v>2565003</v>
      </c>
      <c r="L24" s="350">
        <f>'[5]Bieu 5'!L24</f>
        <v>4868681</v>
      </c>
      <c r="M24" s="271">
        <f>'[4]03'!C24+'[4]04'!C23</f>
        <v>0</v>
      </c>
      <c r="N24" s="271">
        <f t="shared" si="0"/>
        <v>7573613</v>
      </c>
      <c r="O24" s="271">
        <f>'[4]07'!P11</f>
        <v>0</v>
      </c>
      <c r="P24" s="271">
        <f t="shared" si="1"/>
        <v>7573613</v>
      </c>
      <c r="Q24" s="254"/>
      <c r="R24" s="254"/>
    </row>
    <row r="25" spans="1:18" s="190" customFormat="1" ht="30" customHeight="1">
      <c r="A25" s="269" t="s">
        <v>455</v>
      </c>
      <c r="B25" s="270" t="s">
        <v>439</v>
      </c>
      <c r="C25" s="350">
        <f>'[5]Bieu 5'!C25</f>
        <v>1590069189.4679997</v>
      </c>
      <c r="D25" s="350">
        <f>'[5]Bieu 5'!D25</f>
        <v>25646946.173</v>
      </c>
      <c r="E25" s="350">
        <f>'[5]Bieu 5'!E25</f>
        <v>12949449.173</v>
      </c>
      <c r="F25" s="350">
        <f>'[5]Bieu 5'!F25</f>
        <v>9200</v>
      </c>
      <c r="G25" s="350">
        <f>'[5]Bieu 5'!G25</f>
        <v>5440921</v>
      </c>
      <c r="H25" s="350">
        <f>'[5]Bieu 5'!H25</f>
        <v>5419030</v>
      </c>
      <c r="I25" s="350">
        <f>'[5]Bieu 5'!I25</f>
        <v>739875</v>
      </c>
      <c r="J25" s="350">
        <f>'[5]Bieu 5'!J25</f>
        <v>1088471</v>
      </c>
      <c r="K25" s="350">
        <f>'[5]Bieu 5'!K25</f>
        <v>940258318.7709999</v>
      </c>
      <c r="L25" s="350">
        <f>'[5]Bieu 5'!L25</f>
        <v>624163924.4280001</v>
      </c>
      <c r="M25" s="271">
        <f>'[4]03'!C25+'[4]04'!C24</f>
        <v>7207872</v>
      </c>
      <c r="N25" s="271">
        <f t="shared" si="0"/>
        <v>1582861317.4679997</v>
      </c>
      <c r="O25" s="271">
        <f>'[4]07'!Q11</f>
        <v>7207872</v>
      </c>
      <c r="P25" s="271">
        <f t="shared" si="1"/>
        <v>1582861317.4679997</v>
      </c>
      <c r="Q25" s="254"/>
      <c r="R25" s="254"/>
    </row>
    <row r="26" spans="1:18" s="190" customFormat="1" ht="30" customHeight="1">
      <c r="A26" s="272" t="s">
        <v>25</v>
      </c>
      <c r="B26" s="273" t="s">
        <v>440</v>
      </c>
      <c r="C26" s="350">
        <f>'[5]Bieu 5'!C26</f>
        <v>40952361094.29</v>
      </c>
      <c r="D26" s="350">
        <f>'[5]Bieu 5'!D26</f>
        <v>13824009272.329</v>
      </c>
      <c r="E26" s="350">
        <f>'[5]Bieu 5'!E26</f>
        <v>831388215.0159999</v>
      </c>
      <c r="F26" s="350">
        <f>'[5]Bieu 5'!F26</f>
        <v>1077313.5</v>
      </c>
      <c r="G26" s="350">
        <f>'[5]Bieu 5'!G26</f>
        <v>2218829997.692</v>
      </c>
      <c r="H26" s="350">
        <f>'[5]Bieu 5'!H26</f>
        <v>9836260115.883001</v>
      </c>
      <c r="I26" s="350">
        <f>'[5]Bieu 5'!I26</f>
        <v>823783547.5849999</v>
      </c>
      <c r="J26" s="350">
        <f>'[5]Bieu 5'!J26</f>
        <v>112670082.653</v>
      </c>
      <c r="K26" s="350">
        <f>'[5]Bieu 5'!K26</f>
        <v>19591082344.935</v>
      </c>
      <c r="L26" s="350">
        <f>'[5]Bieu 5'!L26</f>
        <v>7537269479.797</v>
      </c>
      <c r="M26" s="267">
        <f>'[4]03'!C26+'[4]04'!C25</f>
        <v>648396071</v>
      </c>
      <c r="N26" s="267">
        <f t="shared" si="0"/>
        <v>40303965023.29</v>
      </c>
      <c r="O26" s="267">
        <f>'[4]07'!R11</f>
        <v>648396071</v>
      </c>
      <c r="P26" s="267">
        <f t="shared" si="1"/>
        <v>40303965023.29</v>
      </c>
      <c r="Q26" s="254"/>
      <c r="R26" s="254"/>
    </row>
    <row r="27" spans="1:18" s="190" customFormat="1" ht="30" customHeight="1">
      <c r="A27" s="248" t="s">
        <v>441</v>
      </c>
      <c r="B27" s="309" t="s">
        <v>478</v>
      </c>
      <c r="C27" s="293">
        <f>(C18+C19+C20)/C17</f>
        <v>0.12183009933905276</v>
      </c>
      <c r="D27" s="293">
        <f aca="true" t="shared" si="2" ref="D27:L27">(D18+D19+D20)/D17</f>
        <v>0.1331981195714062</v>
      </c>
      <c r="E27" s="294">
        <f t="shared" si="2"/>
        <v>0.1614433330822536</v>
      </c>
      <c r="F27" s="294">
        <f t="shared" si="2"/>
        <v>0.529888343560168</v>
      </c>
      <c r="G27" s="294">
        <f t="shared" si="2"/>
        <v>0.13894491503920717</v>
      </c>
      <c r="H27" s="294">
        <f t="shared" si="2"/>
        <v>0.09259801810685732</v>
      </c>
      <c r="I27" s="294">
        <f t="shared" si="2"/>
        <v>0.1290693832508625</v>
      </c>
      <c r="J27" s="294">
        <f t="shared" si="2"/>
        <v>0.15299828508662783</v>
      </c>
      <c r="K27" s="294">
        <f t="shared" si="2"/>
        <v>0.12854568284759166</v>
      </c>
      <c r="L27" s="294">
        <f t="shared" si="2"/>
        <v>0.09701717120116589</v>
      </c>
      <c r="M27" s="258"/>
      <c r="N27" s="310"/>
      <c r="O27" s="310"/>
      <c r="P27" s="310"/>
      <c r="Q27" s="254"/>
      <c r="R27" s="254"/>
    </row>
    <row r="28" spans="1:18" s="190" customFormat="1" ht="30" customHeight="1" hidden="1">
      <c r="A28" s="721" t="s">
        <v>479</v>
      </c>
      <c r="B28" s="721"/>
      <c r="C28" s="271">
        <f>C11-C14-C15-C16</f>
        <v>-684432984.0870209</v>
      </c>
      <c r="D28" s="271">
        <f aca="true" t="shared" si="3" ref="D28:L28">D11-D14-D15-D16</f>
        <v>-3409550.74200058</v>
      </c>
      <c r="E28" s="271">
        <f t="shared" si="3"/>
        <v>-3312582.9880001545</v>
      </c>
      <c r="F28" s="271">
        <f t="shared" si="3"/>
        <v>600</v>
      </c>
      <c r="G28" s="271">
        <f t="shared" si="3"/>
        <v>-10000.099999904633</v>
      </c>
      <c r="H28" s="271">
        <f t="shared" si="3"/>
        <v>0.4139995574951172</v>
      </c>
      <c r="I28" s="271">
        <f t="shared" si="3"/>
        <v>-0.27900004386901855</v>
      </c>
      <c r="J28" s="271">
        <f t="shared" si="3"/>
        <v>-87567.78900003433</v>
      </c>
      <c r="K28" s="271">
        <f t="shared" si="3"/>
        <v>-598992968.3069916</v>
      </c>
      <c r="L28" s="271">
        <f t="shared" si="3"/>
        <v>-82029865.31299973</v>
      </c>
      <c r="M28" s="258"/>
      <c r="N28" s="310"/>
      <c r="O28" s="310"/>
      <c r="P28" s="310"/>
      <c r="Q28" s="254"/>
      <c r="R28" s="254"/>
    </row>
    <row r="29" spans="1:18" s="190" customFormat="1" ht="30" customHeight="1" hidden="1">
      <c r="A29" s="722" t="s">
        <v>480</v>
      </c>
      <c r="B29" s="722"/>
      <c r="C29" s="271">
        <f>C16-C17-C26</f>
        <v>0</v>
      </c>
      <c r="D29" s="271">
        <f aca="true" t="shared" si="4" ref="D29:L29">D16-D17-D26</f>
        <v>0</v>
      </c>
      <c r="E29" s="271">
        <f t="shared" si="4"/>
        <v>0</v>
      </c>
      <c r="F29" s="271">
        <f t="shared" si="4"/>
        <v>0</v>
      </c>
      <c r="G29" s="271">
        <f t="shared" si="4"/>
        <v>0</v>
      </c>
      <c r="H29" s="271">
        <f t="shared" si="4"/>
        <v>0</v>
      </c>
      <c r="I29" s="271">
        <f t="shared" si="4"/>
        <v>0</v>
      </c>
      <c r="J29" s="271">
        <f t="shared" si="4"/>
        <v>-1.1920928955078125E-07</v>
      </c>
      <c r="K29" s="271">
        <f t="shared" si="4"/>
        <v>0</v>
      </c>
      <c r="L29" s="271">
        <f t="shared" si="4"/>
        <v>0</v>
      </c>
      <c r="M29" s="258"/>
      <c r="N29" s="310"/>
      <c r="O29" s="310"/>
      <c r="P29" s="310"/>
      <c r="Q29" s="254"/>
      <c r="R29" s="254"/>
    </row>
    <row r="30" spans="1:18" s="191" customFormat="1" ht="27.75" customHeight="1">
      <c r="A30" s="299"/>
      <c r="B30" s="311"/>
      <c r="C30" s="311"/>
      <c r="D30" s="312"/>
      <c r="E30" s="312"/>
      <c r="F30" s="312"/>
      <c r="G30" s="313"/>
      <c r="H30" s="313"/>
      <c r="I30" s="723" t="str">
        <f>TT!B8</f>
        <v>Hà Nội, ngày 10 tháng 01 năm 2017</v>
      </c>
      <c r="J30" s="723"/>
      <c r="K30" s="723"/>
      <c r="L30" s="723"/>
      <c r="M30" s="299"/>
      <c r="N30" s="299"/>
      <c r="O30" s="299"/>
      <c r="P30" s="299"/>
      <c r="Q30" s="299"/>
      <c r="R30" s="299"/>
    </row>
    <row r="31" spans="1:18" s="191" customFormat="1" ht="21" customHeight="1">
      <c r="A31" s="724" t="s">
        <v>481</v>
      </c>
      <c r="B31" s="724"/>
      <c r="C31" s="724"/>
      <c r="D31" s="724"/>
      <c r="E31" s="315"/>
      <c r="F31" s="315"/>
      <c r="G31" s="316"/>
      <c r="H31" s="356"/>
      <c r="I31" s="725" t="str">
        <f>TT!B5</f>
        <v>KT. GIÁM ĐỐC</v>
      </c>
      <c r="J31" s="725"/>
      <c r="K31" s="725"/>
      <c r="L31" s="356"/>
      <c r="M31" s="299"/>
      <c r="N31" s="299"/>
      <c r="O31" s="299"/>
      <c r="P31" s="299"/>
      <c r="Q31" s="299"/>
      <c r="R31" s="299"/>
    </row>
    <row r="32" spans="1:18" s="191" customFormat="1" ht="18.75" customHeight="1">
      <c r="A32" s="317"/>
      <c r="B32" s="726"/>
      <c r="C32" s="726"/>
      <c r="D32" s="318"/>
      <c r="E32" s="318"/>
      <c r="F32" s="315"/>
      <c r="G32" s="357"/>
      <c r="H32" s="357"/>
      <c r="I32" s="732" t="s">
        <v>514</v>
      </c>
      <c r="J32" s="732"/>
      <c r="K32" s="732"/>
      <c r="L32" s="357"/>
      <c r="M32" s="208"/>
      <c r="N32" s="208"/>
      <c r="O32" s="208"/>
      <c r="P32" s="208"/>
      <c r="Q32" s="299"/>
      <c r="R32" s="299"/>
    </row>
    <row r="33" spans="1:18" s="191" customFormat="1" ht="18.75">
      <c r="A33" s="317"/>
      <c r="B33" s="319"/>
      <c r="C33" s="314"/>
      <c r="D33" s="315"/>
      <c r="E33" s="315"/>
      <c r="F33" s="315"/>
      <c r="G33" s="320"/>
      <c r="H33" s="320"/>
      <c r="I33" s="320"/>
      <c r="J33" s="320"/>
      <c r="K33" s="320"/>
      <c r="L33" s="320"/>
      <c r="M33" s="299"/>
      <c r="N33" s="299"/>
      <c r="O33" s="299"/>
      <c r="P33" s="299"/>
      <c r="Q33" s="299"/>
      <c r="R33" s="299"/>
    </row>
    <row r="34" spans="1:18" s="192" customFormat="1" ht="15.75">
      <c r="A34" s="321"/>
      <c r="B34" s="727"/>
      <c r="C34" s="727"/>
      <c r="D34" s="321"/>
      <c r="E34" s="321"/>
      <c r="F34" s="321"/>
      <c r="G34" s="321"/>
      <c r="H34" s="321"/>
      <c r="I34" s="321"/>
      <c r="J34" s="321"/>
      <c r="K34" s="321"/>
      <c r="L34" s="321"/>
      <c r="M34" s="322"/>
      <c r="N34" s="323"/>
      <c r="O34" s="323"/>
      <c r="P34" s="323"/>
      <c r="Q34" s="323"/>
      <c r="R34" s="323"/>
    </row>
    <row r="35" spans="1:18" s="192" customFormat="1" ht="15">
      <c r="A35" s="324"/>
      <c r="B35" s="324"/>
      <c r="C35" s="324"/>
      <c r="D35" s="324"/>
      <c r="E35" s="324"/>
      <c r="F35" s="324"/>
      <c r="G35" s="324"/>
      <c r="H35" s="324"/>
      <c r="I35" s="324"/>
      <c r="J35" s="324"/>
      <c r="K35" s="324"/>
      <c r="L35" s="324"/>
      <c r="M35" s="323"/>
      <c r="N35" s="323"/>
      <c r="O35" s="323"/>
      <c r="P35" s="323"/>
      <c r="Q35" s="323"/>
      <c r="R35" s="323"/>
    </row>
    <row r="36" spans="1:18" s="192" customFormat="1" ht="15">
      <c r="A36" s="324"/>
      <c r="B36" s="324"/>
      <c r="C36" s="324"/>
      <c r="D36" s="324"/>
      <c r="E36" s="324"/>
      <c r="F36" s="324"/>
      <c r="G36" s="324"/>
      <c r="H36" s="324"/>
      <c r="I36" s="324"/>
      <c r="J36" s="324"/>
      <c r="K36" s="324"/>
      <c r="L36" s="324"/>
      <c r="M36" s="323"/>
      <c r="N36" s="323"/>
      <c r="O36" s="323"/>
      <c r="P36" s="323"/>
      <c r="Q36" s="323"/>
      <c r="R36" s="323"/>
    </row>
    <row r="37" spans="1:12" ht="15">
      <c r="A37" s="324"/>
      <c r="B37" s="324"/>
      <c r="C37" s="324"/>
      <c r="D37" s="324"/>
      <c r="E37" s="324"/>
      <c r="F37" s="324"/>
      <c r="G37" s="324"/>
      <c r="H37" s="324"/>
      <c r="I37" s="324"/>
      <c r="J37" s="324"/>
      <c r="K37" s="324"/>
      <c r="L37" s="324"/>
    </row>
    <row r="38" spans="1:12" ht="15">
      <c r="A38" s="324"/>
      <c r="B38" s="324"/>
      <c r="C38" s="324"/>
      <c r="D38" s="324"/>
      <c r="E38" s="324"/>
      <c r="F38" s="324"/>
      <c r="G38" s="324"/>
      <c r="H38" s="324"/>
      <c r="I38" s="324"/>
      <c r="J38" s="324"/>
      <c r="K38" s="324"/>
      <c r="L38" s="324"/>
    </row>
    <row r="39" spans="1:12" ht="18.75">
      <c r="A39" s="724" t="str">
        <f>TT!B7</f>
        <v>Đinh Nam Hải</v>
      </c>
      <c r="B39" s="724"/>
      <c r="C39" s="724"/>
      <c r="D39" s="724"/>
      <c r="E39" s="324"/>
      <c r="F39" s="324"/>
      <c r="G39" s="324"/>
      <c r="H39" s="724" t="str">
        <f>TT!B6</f>
        <v>Nguyễn Đình Vĩnh</v>
      </c>
      <c r="I39" s="724"/>
      <c r="J39" s="724"/>
      <c r="K39" s="724"/>
      <c r="L39" s="724"/>
    </row>
    <row r="47" spans="1:13" ht="16.5" hidden="1">
      <c r="A47" s="728" t="s">
        <v>459</v>
      </c>
      <c r="B47" s="729"/>
      <c r="C47" s="298"/>
      <c r="D47" s="730" t="s">
        <v>380</v>
      </c>
      <c r="E47" s="730"/>
      <c r="F47" s="730"/>
      <c r="G47" s="730"/>
      <c r="H47" s="730"/>
      <c r="I47" s="730"/>
      <c r="J47" s="730"/>
      <c r="K47" s="731"/>
      <c r="L47" s="731"/>
      <c r="M47" s="299"/>
    </row>
    <row r="48" spans="1:13" ht="16.5" hidden="1">
      <c r="A48" s="733" t="s">
        <v>405</v>
      </c>
      <c r="B48" s="733"/>
      <c r="C48" s="733"/>
      <c r="D48" s="730" t="s">
        <v>460</v>
      </c>
      <c r="E48" s="730"/>
      <c r="F48" s="730"/>
      <c r="G48" s="730"/>
      <c r="H48" s="730"/>
      <c r="I48" s="730"/>
      <c r="J48" s="730"/>
      <c r="K48" s="734" t="s">
        <v>482</v>
      </c>
      <c r="L48" s="734"/>
      <c r="M48" s="299"/>
    </row>
    <row r="49" spans="1:13" ht="16.5" hidden="1">
      <c r="A49" s="733" t="s">
        <v>406</v>
      </c>
      <c r="B49" s="733"/>
      <c r="C49" s="253"/>
      <c r="D49" s="735" t="s">
        <v>483</v>
      </c>
      <c r="E49" s="735"/>
      <c r="F49" s="735"/>
      <c r="G49" s="735"/>
      <c r="H49" s="735"/>
      <c r="I49" s="735"/>
      <c r="J49" s="735"/>
      <c r="K49" s="731"/>
      <c r="L49" s="731"/>
      <c r="M49" s="299"/>
    </row>
    <row r="50" spans="1:13" ht="15.75" hidden="1">
      <c r="A50" s="255" t="s">
        <v>407</v>
      </c>
      <c r="B50" s="255"/>
      <c r="C50" s="256"/>
      <c r="D50" s="234"/>
      <c r="E50" s="234"/>
      <c r="F50" s="177"/>
      <c r="G50" s="177"/>
      <c r="H50" s="177"/>
      <c r="I50" s="177"/>
      <c r="J50" s="177"/>
      <c r="K50" s="736"/>
      <c r="L50" s="736"/>
      <c r="M50" s="299"/>
    </row>
    <row r="51" spans="1:13" ht="15.75" hidden="1">
      <c r="A51" s="234"/>
      <c r="B51" s="234" t="s">
        <v>461</v>
      </c>
      <c r="C51" s="234"/>
      <c r="D51" s="234"/>
      <c r="E51" s="234"/>
      <c r="F51" s="234"/>
      <c r="G51" s="234"/>
      <c r="H51" s="234"/>
      <c r="I51" s="234"/>
      <c r="J51" s="234"/>
      <c r="K51" s="737"/>
      <c r="L51" s="737"/>
      <c r="M51" s="299"/>
    </row>
    <row r="52" spans="1:13" ht="15.75" hidden="1">
      <c r="A52" s="643" t="s">
        <v>382</v>
      </c>
      <c r="B52" s="644"/>
      <c r="C52" s="703" t="s">
        <v>18</v>
      </c>
      <c r="D52" s="704" t="s">
        <v>462</v>
      </c>
      <c r="E52" s="704"/>
      <c r="F52" s="704"/>
      <c r="G52" s="704"/>
      <c r="H52" s="704"/>
      <c r="I52" s="704"/>
      <c r="J52" s="704"/>
      <c r="K52" s="704"/>
      <c r="L52" s="704"/>
      <c r="M52" s="299"/>
    </row>
    <row r="53" spans="1:13" ht="15.75" hidden="1">
      <c r="A53" s="645"/>
      <c r="B53" s="646"/>
      <c r="C53" s="703"/>
      <c r="D53" s="738" t="s">
        <v>464</v>
      </c>
      <c r="E53" s="739"/>
      <c r="F53" s="739"/>
      <c r="G53" s="739"/>
      <c r="H53" s="739"/>
      <c r="I53" s="739"/>
      <c r="J53" s="740"/>
      <c r="K53" s="521" t="s">
        <v>465</v>
      </c>
      <c r="L53" s="521" t="s">
        <v>466</v>
      </c>
      <c r="M53" s="299"/>
    </row>
    <row r="54" spans="1:13" ht="15.75" hidden="1">
      <c r="A54" s="645"/>
      <c r="B54" s="646"/>
      <c r="C54" s="703"/>
      <c r="D54" s="532" t="s">
        <v>17</v>
      </c>
      <c r="E54" s="523" t="s">
        <v>7</v>
      </c>
      <c r="F54" s="524"/>
      <c r="G54" s="524"/>
      <c r="H54" s="524"/>
      <c r="I54" s="524"/>
      <c r="J54" s="525"/>
      <c r="K54" s="741"/>
      <c r="L54" s="526"/>
      <c r="M54" s="299"/>
    </row>
    <row r="55" spans="1:16" ht="15.75" hidden="1">
      <c r="A55" s="701"/>
      <c r="B55" s="702"/>
      <c r="C55" s="703"/>
      <c r="D55" s="532"/>
      <c r="E55" s="189" t="s">
        <v>467</v>
      </c>
      <c r="F55" s="189" t="s">
        <v>468</v>
      </c>
      <c r="G55" s="189" t="s">
        <v>469</v>
      </c>
      <c r="H55" s="189" t="s">
        <v>470</v>
      </c>
      <c r="I55" s="189" t="s">
        <v>471</v>
      </c>
      <c r="J55" s="189" t="s">
        <v>472</v>
      </c>
      <c r="K55" s="742"/>
      <c r="L55" s="522"/>
      <c r="M55" s="718" t="s">
        <v>473</v>
      </c>
      <c r="N55" s="718"/>
      <c r="O55" s="718"/>
      <c r="P55" s="718"/>
    </row>
    <row r="56" spans="1:16" ht="15" hidden="1">
      <c r="A56" s="719" t="s">
        <v>6</v>
      </c>
      <c r="B56" s="720"/>
      <c r="C56" s="302">
        <v>1</v>
      </c>
      <c r="D56" s="303">
        <v>2</v>
      </c>
      <c r="E56" s="302">
        <v>3</v>
      </c>
      <c r="F56" s="303">
        <v>4</v>
      </c>
      <c r="G56" s="302">
        <v>5</v>
      </c>
      <c r="H56" s="303">
        <v>6</v>
      </c>
      <c r="I56" s="302">
        <v>7</v>
      </c>
      <c r="J56" s="303">
        <v>8</v>
      </c>
      <c r="K56" s="302">
        <v>9</v>
      </c>
      <c r="L56" s="303">
        <v>10</v>
      </c>
      <c r="M56" s="304" t="s">
        <v>474</v>
      </c>
      <c r="N56" s="305" t="s">
        <v>475</v>
      </c>
      <c r="O56" s="305" t="s">
        <v>476</v>
      </c>
      <c r="P56" s="305" t="s">
        <v>477</v>
      </c>
    </row>
    <row r="57" spans="1:16" ht="24.75" customHeight="1" hidden="1">
      <c r="A57" s="325" t="s">
        <v>0</v>
      </c>
      <c r="B57" s="266" t="s">
        <v>420</v>
      </c>
      <c r="C57" s="267">
        <f>C58+C59</f>
        <v>1227010</v>
      </c>
      <c r="D57" s="267">
        <f aca="true" t="shared" si="5" ref="D57:L57">D58+D59</f>
        <v>730216</v>
      </c>
      <c r="E57" s="267">
        <f t="shared" si="5"/>
        <v>318858</v>
      </c>
      <c r="F57" s="267">
        <f t="shared" si="5"/>
        <v>0</v>
      </c>
      <c r="G57" s="267">
        <f t="shared" si="5"/>
        <v>359311</v>
      </c>
      <c r="H57" s="267">
        <f t="shared" si="5"/>
        <v>25503</v>
      </c>
      <c r="I57" s="267">
        <f t="shared" si="5"/>
        <v>12500</v>
      </c>
      <c r="J57" s="267">
        <f t="shared" si="5"/>
        <v>14044</v>
      </c>
      <c r="K57" s="267">
        <f t="shared" si="5"/>
        <v>496794</v>
      </c>
      <c r="L57" s="267">
        <f t="shared" si="5"/>
        <v>0</v>
      </c>
      <c r="M57" s="267" t="e">
        <f>'[4]03'!#REF!+'[4]04'!#REF!</f>
        <v>#REF!</v>
      </c>
      <c r="N57" s="267" t="e">
        <f>C57-M57</f>
        <v>#REF!</v>
      </c>
      <c r="O57" s="267">
        <f>'[4]07'!C12</f>
        <v>822565542</v>
      </c>
      <c r="P57" s="267">
        <f>C57-O57</f>
        <v>-821338532</v>
      </c>
    </row>
    <row r="58" spans="1:16" ht="24.75" customHeight="1" hidden="1">
      <c r="A58" s="326">
        <v>1</v>
      </c>
      <c r="B58" s="270" t="s">
        <v>421</v>
      </c>
      <c r="C58" s="267">
        <f>D58+K58+L58</f>
        <v>1145484</v>
      </c>
      <c r="D58" s="267">
        <f>E58+F58+G58+H58+I58+J58</f>
        <v>648690</v>
      </c>
      <c r="E58" s="271">
        <v>289379</v>
      </c>
      <c r="F58" s="271"/>
      <c r="G58" s="271">
        <v>359311</v>
      </c>
      <c r="H58" s="271"/>
      <c r="I58" s="271"/>
      <c r="J58" s="271"/>
      <c r="K58" s="271">
        <v>496794</v>
      </c>
      <c r="L58" s="271"/>
      <c r="M58" s="271" t="e">
        <f>'[4]03'!#REF!+'[4]04'!#REF!</f>
        <v>#REF!</v>
      </c>
      <c r="N58" s="271" t="e">
        <f aca="true" t="shared" si="6" ref="N58:N72">C58-M58</f>
        <v>#REF!</v>
      </c>
      <c r="O58" s="271">
        <f>'[4]07'!D12</f>
        <v>775839871</v>
      </c>
      <c r="P58" s="271">
        <f aca="true" t="shared" si="7" ref="P58:P72">C58-O58</f>
        <v>-774694387</v>
      </c>
    </row>
    <row r="59" spans="1:16" ht="24.75" customHeight="1" hidden="1">
      <c r="A59" s="326">
        <v>2</v>
      </c>
      <c r="B59" s="270" t="s">
        <v>422</v>
      </c>
      <c r="C59" s="267">
        <f>D59+K59+L59</f>
        <v>81526</v>
      </c>
      <c r="D59" s="267">
        <f>E59+F59+G59+H59+I59+J59</f>
        <v>81526</v>
      </c>
      <c r="E59" s="271">
        <v>29479</v>
      </c>
      <c r="F59" s="271">
        <v>0</v>
      </c>
      <c r="G59" s="271">
        <v>0</v>
      </c>
      <c r="H59" s="271">
        <v>25503</v>
      </c>
      <c r="I59" s="271">
        <v>12500</v>
      </c>
      <c r="J59" s="271">
        <v>14044</v>
      </c>
      <c r="K59" s="271">
        <v>0</v>
      </c>
      <c r="L59" s="271">
        <v>0</v>
      </c>
      <c r="M59" s="271" t="e">
        <f>'[4]03'!#REF!+'[4]04'!#REF!</f>
        <v>#REF!</v>
      </c>
      <c r="N59" s="271" t="e">
        <f t="shared" si="6"/>
        <v>#REF!</v>
      </c>
      <c r="O59" s="271">
        <f>'[4]07'!E12</f>
        <v>46725671</v>
      </c>
      <c r="P59" s="271">
        <f t="shared" si="7"/>
        <v>-46644145</v>
      </c>
    </row>
    <row r="60" spans="1:16" ht="24.75" customHeight="1" hidden="1">
      <c r="A60" s="327" t="s">
        <v>1</v>
      </c>
      <c r="B60" s="273" t="s">
        <v>423</v>
      </c>
      <c r="C60" s="267">
        <f>D60+K60+L60</f>
        <v>30849</v>
      </c>
      <c r="D60" s="267">
        <f>E60+F60+G60+H60+I60+J60</f>
        <v>30849</v>
      </c>
      <c r="E60" s="271">
        <v>18349</v>
      </c>
      <c r="F60" s="271">
        <v>0</v>
      </c>
      <c r="G60" s="271">
        <v>0</v>
      </c>
      <c r="H60" s="271">
        <v>0</v>
      </c>
      <c r="I60" s="271">
        <v>12500</v>
      </c>
      <c r="J60" s="271">
        <v>0</v>
      </c>
      <c r="K60" s="271">
        <v>0</v>
      </c>
      <c r="L60" s="271">
        <v>0</v>
      </c>
      <c r="M60" s="271" t="e">
        <f>'[4]03'!#REF!+'[4]04'!#REF!</f>
        <v>#REF!</v>
      </c>
      <c r="N60" s="271" t="e">
        <f t="shared" si="6"/>
        <v>#REF!</v>
      </c>
      <c r="O60" s="271">
        <f>'[4]07'!F12</f>
        <v>0</v>
      </c>
      <c r="P60" s="271">
        <f t="shared" si="7"/>
        <v>30849</v>
      </c>
    </row>
    <row r="61" spans="1:16" ht="24.75" customHeight="1" hidden="1">
      <c r="A61" s="327" t="s">
        <v>378</v>
      </c>
      <c r="B61" s="273" t="s">
        <v>424</v>
      </c>
      <c r="C61" s="267">
        <f>D61+K61+L61</f>
        <v>0</v>
      </c>
      <c r="D61" s="267">
        <f>E61+F61+G61+H61+I61+J61</f>
        <v>0</v>
      </c>
      <c r="E61" s="271">
        <v>0</v>
      </c>
      <c r="F61" s="271">
        <v>0</v>
      </c>
      <c r="G61" s="271">
        <v>0</v>
      </c>
      <c r="H61" s="271">
        <v>0</v>
      </c>
      <c r="I61" s="271">
        <v>0</v>
      </c>
      <c r="J61" s="271">
        <v>0</v>
      </c>
      <c r="K61" s="271">
        <v>0</v>
      </c>
      <c r="L61" s="271">
        <v>0</v>
      </c>
      <c r="M61" s="271" t="e">
        <f>'[4]03'!#REF!+'[4]04'!#REF!</f>
        <v>#REF!</v>
      </c>
      <c r="N61" s="271" t="e">
        <f t="shared" si="6"/>
        <v>#REF!</v>
      </c>
      <c r="O61" s="271">
        <f>'[4]07'!G12</f>
        <v>0</v>
      </c>
      <c r="P61" s="271">
        <f t="shared" si="7"/>
        <v>0</v>
      </c>
    </row>
    <row r="62" spans="1:16" ht="24.75" customHeight="1" hidden="1">
      <c r="A62" s="327" t="s">
        <v>425</v>
      </c>
      <c r="B62" s="273" t="s">
        <v>333</v>
      </c>
      <c r="C62" s="267">
        <f>C63+C72</f>
        <v>1196161</v>
      </c>
      <c r="D62" s="267">
        <f aca="true" t="shared" si="8" ref="D62:L62">D63+D72</f>
        <v>699367</v>
      </c>
      <c r="E62" s="267">
        <f t="shared" si="8"/>
        <v>300509</v>
      </c>
      <c r="F62" s="267">
        <f t="shared" si="8"/>
        <v>0</v>
      </c>
      <c r="G62" s="267">
        <f t="shared" si="8"/>
        <v>359311</v>
      </c>
      <c r="H62" s="267">
        <f t="shared" si="8"/>
        <v>25503</v>
      </c>
      <c r="I62" s="267">
        <f t="shared" si="8"/>
        <v>0</v>
      </c>
      <c r="J62" s="267">
        <f t="shared" si="8"/>
        <v>14044</v>
      </c>
      <c r="K62" s="267">
        <f t="shared" si="8"/>
        <v>496794</v>
      </c>
      <c r="L62" s="267">
        <f t="shared" si="8"/>
        <v>0</v>
      </c>
      <c r="M62" s="267" t="e">
        <f>'[4]03'!#REF!+'[4]04'!#REF!</f>
        <v>#REF!</v>
      </c>
      <c r="N62" s="267" t="e">
        <f t="shared" si="6"/>
        <v>#REF!</v>
      </c>
      <c r="O62" s="267">
        <f>'[4]07'!H12</f>
        <v>822565542</v>
      </c>
      <c r="P62" s="267">
        <f t="shared" si="7"/>
        <v>-821369381</v>
      </c>
    </row>
    <row r="63" spans="1:16" ht="24.75" customHeight="1" hidden="1">
      <c r="A63" s="327" t="s">
        <v>24</v>
      </c>
      <c r="B63" s="274" t="s">
        <v>426</v>
      </c>
      <c r="C63" s="267">
        <f>SUM(C64:C71)</f>
        <v>547471</v>
      </c>
      <c r="D63" s="267">
        <f aca="true" t="shared" si="9" ref="D63:L63">SUM(D64:D71)</f>
        <v>50677</v>
      </c>
      <c r="E63" s="267">
        <f t="shared" si="9"/>
        <v>11130</v>
      </c>
      <c r="F63" s="267">
        <f t="shared" si="9"/>
        <v>0</v>
      </c>
      <c r="G63" s="267">
        <f t="shared" si="9"/>
        <v>0</v>
      </c>
      <c r="H63" s="267">
        <f t="shared" si="9"/>
        <v>25503</v>
      </c>
      <c r="I63" s="267">
        <f t="shared" si="9"/>
        <v>0</v>
      </c>
      <c r="J63" s="267">
        <f t="shared" si="9"/>
        <v>14044</v>
      </c>
      <c r="K63" s="267">
        <f t="shared" si="9"/>
        <v>496794</v>
      </c>
      <c r="L63" s="267">
        <f t="shared" si="9"/>
        <v>0</v>
      </c>
      <c r="M63" s="267" t="e">
        <f>'[4]03'!#REF!+'[4]04'!#REF!</f>
        <v>#REF!</v>
      </c>
      <c r="N63" s="267" t="e">
        <f t="shared" si="6"/>
        <v>#REF!</v>
      </c>
      <c r="O63" s="267">
        <f>'[4]07'!I12</f>
        <v>492926888</v>
      </c>
      <c r="P63" s="267">
        <f t="shared" si="7"/>
        <v>-492379417</v>
      </c>
    </row>
    <row r="64" spans="1:16" ht="24.75" customHeight="1" hidden="1">
      <c r="A64" s="326" t="s">
        <v>427</v>
      </c>
      <c r="B64" s="270" t="s">
        <v>367</v>
      </c>
      <c r="C64" s="267">
        <f aca="true" t="shared" si="10" ref="C64:C72">D64+K64+L64</f>
        <v>41344</v>
      </c>
      <c r="D64" s="267">
        <f aca="true" t="shared" si="11" ref="D64:D72">E64+F64+G64+H64+I64+J64</f>
        <v>40344</v>
      </c>
      <c r="E64" s="271">
        <v>800</v>
      </c>
      <c r="F64" s="271">
        <v>0</v>
      </c>
      <c r="G64" s="271">
        <v>0</v>
      </c>
      <c r="H64" s="271">
        <v>25503</v>
      </c>
      <c r="I64" s="271">
        <v>0</v>
      </c>
      <c r="J64" s="271">
        <v>14041</v>
      </c>
      <c r="K64" s="271">
        <v>1000</v>
      </c>
      <c r="L64" s="271">
        <v>0</v>
      </c>
      <c r="M64" s="271" t="e">
        <f>'[4]03'!#REF!+'[4]04'!#REF!</f>
        <v>#REF!</v>
      </c>
      <c r="N64" s="271" t="e">
        <f t="shared" si="6"/>
        <v>#REF!</v>
      </c>
      <c r="O64" s="271">
        <f>'[4]07'!J12</f>
        <v>39097482</v>
      </c>
      <c r="P64" s="271">
        <f t="shared" si="7"/>
        <v>-39056138</v>
      </c>
    </row>
    <row r="65" spans="1:16" ht="24.75" customHeight="1" hidden="1">
      <c r="A65" s="326" t="s">
        <v>428</v>
      </c>
      <c r="B65" s="270" t="s">
        <v>429</v>
      </c>
      <c r="C65" s="267">
        <f t="shared" si="10"/>
        <v>0</v>
      </c>
      <c r="D65" s="267">
        <f t="shared" si="11"/>
        <v>0</v>
      </c>
      <c r="E65" s="271">
        <v>0</v>
      </c>
      <c r="F65" s="271">
        <v>0</v>
      </c>
      <c r="G65" s="271">
        <v>0</v>
      </c>
      <c r="H65" s="271">
        <v>0</v>
      </c>
      <c r="I65" s="271">
        <v>0</v>
      </c>
      <c r="J65" s="271">
        <v>0</v>
      </c>
      <c r="K65" s="271">
        <v>0</v>
      </c>
      <c r="L65" s="271">
        <v>0</v>
      </c>
      <c r="M65" s="271" t="e">
        <f>'[4]03'!#REF!+'[4]04'!#REF!</f>
        <v>#REF!</v>
      </c>
      <c r="N65" s="271" t="e">
        <f t="shared" si="6"/>
        <v>#REF!</v>
      </c>
      <c r="O65" s="271">
        <f>'[4]07'!K12</f>
        <v>229513</v>
      </c>
      <c r="P65" s="271">
        <f t="shared" si="7"/>
        <v>-229513</v>
      </c>
    </row>
    <row r="66" spans="1:16" ht="24.75" customHeight="1" hidden="1">
      <c r="A66" s="326" t="s">
        <v>430</v>
      </c>
      <c r="B66" s="270" t="s">
        <v>454</v>
      </c>
      <c r="C66" s="267">
        <f t="shared" si="10"/>
        <v>0</v>
      </c>
      <c r="D66" s="267">
        <f t="shared" si="11"/>
        <v>0</v>
      </c>
      <c r="E66" s="271">
        <v>0</v>
      </c>
      <c r="F66" s="271">
        <v>0</v>
      </c>
      <c r="G66" s="271">
        <v>0</v>
      </c>
      <c r="H66" s="271">
        <v>0</v>
      </c>
      <c r="I66" s="271">
        <v>0</v>
      </c>
      <c r="J66" s="271">
        <v>0</v>
      </c>
      <c r="K66" s="271">
        <v>0</v>
      </c>
      <c r="L66" s="271">
        <v>0</v>
      </c>
      <c r="M66" s="271" t="e">
        <f>'[4]03'!#REF!</f>
        <v>#REF!</v>
      </c>
      <c r="N66" s="271" t="e">
        <f t="shared" si="6"/>
        <v>#REF!</v>
      </c>
      <c r="O66" s="271">
        <f>'[4]07'!L12</f>
        <v>0</v>
      </c>
      <c r="P66" s="271">
        <f t="shared" si="7"/>
        <v>0</v>
      </c>
    </row>
    <row r="67" spans="1:16" ht="24.75" customHeight="1" hidden="1">
      <c r="A67" s="326" t="s">
        <v>432</v>
      </c>
      <c r="B67" s="270" t="s">
        <v>431</v>
      </c>
      <c r="C67" s="267">
        <f t="shared" si="10"/>
        <v>33438</v>
      </c>
      <c r="D67" s="267">
        <f t="shared" si="11"/>
        <v>10333</v>
      </c>
      <c r="E67" s="271">
        <v>10330</v>
      </c>
      <c r="F67" s="271">
        <v>0</v>
      </c>
      <c r="G67" s="271">
        <v>0</v>
      </c>
      <c r="H67" s="271">
        <v>0</v>
      </c>
      <c r="I67" s="271">
        <v>0</v>
      </c>
      <c r="J67" s="271">
        <v>3</v>
      </c>
      <c r="K67" s="271">
        <v>23105</v>
      </c>
      <c r="L67" s="271">
        <v>0</v>
      </c>
      <c r="M67" s="271" t="e">
        <f>'[4]03'!#REF!+'[4]04'!#REF!</f>
        <v>#REF!</v>
      </c>
      <c r="N67" s="271" t="e">
        <f t="shared" si="6"/>
        <v>#REF!</v>
      </c>
      <c r="O67" s="271">
        <f>'[4]07'!M12</f>
        <v>445781344</v>
      </c>
      <c r="P67" s="271">
        <f t="shared" si="7"/>
        <v>-445747906</v>
      </c>
    </row>
    <row r="68" spans="1:16" ht="24.75" customHeight="1" hidden="1">
      <c r="A68" s="326" t="s">
        <v>434</v>
      </c>
      <c r="B68" s="270" t="s">
        <v>433</v>
      </c>
      <c r="C68" s="267">
        <f t="shared" si="10"/>
        <v>0</v>
      </c>
      <c r="D68" s="267">
        <f t="shared" si="11"/>
        <v>0</v>
      </c>
      <c r="E68" s="271">
        <v>0</v>
      </c>
      <c r="F68" s="271">
        <v>0</v>
      </c>
      <c r="G68" s="271">
        <v>0</v>
      </c>
      <c r="H68" s="271">
        <v>0</v>
      </c>
      <c r="I68" s="271">
        <v>0</v>
      </c>
      <c r="J68" s="271">
        <v>0</v>
      </c>
      <c r="K68" s="271">
        <v>0</v>
      </c>
      <c r="L68" s="271">
        <v>0</v>
      </c>
      <c r="M68" s="271" t="e">
        <f>'[4]03'!#REF!+'[4]04'!#REF!</f>
        <v>#REF!</v>
      </c>
      <c r="N68" s="271" t="e">
        <f t="shared" si="6"/>
        <v>#REF!</v>
      </c>
      <c r="O68" s="271">
        <f>'[4]07'!N12</f>
        <v>7818548</v>
      </c>
      <c r="P68" s="271">
        <f t="shared" si="7"/>
        <v>-7818548</v>
      </c>
    </row>
    <row r="69" spans="1:16" ht="24.75" customHeight="1" hidden="1">
      <c r="A69" s="326" t="s">
        <v>436</v>
      </c>
      <c r="B69" s="270" t="s">
        <v>435</v>
      </c>
      <c r="C69" s="267">
        <f t="shared" si="10"/>
        <v>0</v>
      </c>
      <c r="D69" s="267">
        <f t="shared" si="11"/>
        <v>0</v>
      </c>
      <c r="E69" s="271">
        <v>0</v>
      </c>
      <c r="F69" s="271">
        <v>0</v>
      </c>
      <c r="G69" s="271">
        <v>0</v>
      </c>
      <c r="H69" s="271">
        <v>0</v>
      </c>
      <c r="I69" s="271">
        <v>0</v>
      </c>
      <c r="J69" s="271">
        <v>0</v>
      </c>
      <c r="K69" s="271">
        <v>0</v>
      </c>
      <c r="L69" s="271">
        <v>0</v>
      </c>
      <c r="M69" s="271" t="e">
        <f>'[4]03'!#REF!+'[4]04'!#REF!</f>
        <v>#REF!</v>
      </c>
      <c r="N69" s="271" t="e">
        <f t="shared" si="6"/>
        <v>#REF!</v>
      </c>
      <c r="O69" s="271">
        <f>'[4]07'!O12</f>
        <v>0</v>
      </c>
      <c r="P69" s="271">
        <f t="shared" si="7"/>
        <v>0</v>
      </c>
    </row>
    <row r="70" spans="1:16" ht="24.75" customHeight="1" hidden="1">
      <c r="A70" s="326" t="s">
        <v>438</v>
      </c>
      <c r="B70" s="275" t="s">
        <v>437</v>
      </c>
      <c r="C70" s="267">
        <f t="shared" si="10"/>
        <v>0</v>
      </c>
      <c r="D70" s="267">
        <f t="shared" si="11"/>
        <v>0</v>
      </c>
      <c r="E70" s="271">
        <v>0</v>
      </c>
      <c r="F70" s="271">
        <v>0</v>
      </c>
      <c r="G70" s="271">
        <v>0</v>
      </c>
      <c r="H70" s="271">
        <v>0</v>
      </c>
      <c r="I70" s="271">
        <v>0</v>
      </c>
      <c r="J70" s="271">
        <v>0</v>
      </c>
      <c r="K70" s="271">
        <v>0</v>
      </c>
      <c r="L70" s="271">
        <v>0</v>
      </c>
      <c r="M70" s="271" t="e">
        <f>'[4]03'!#REF!+'[4]04'!#REF!</f>
        <v>#REF!</v>
      </c>
      <c r="N70" s="271" t="e">
        <f t="shared" si="6"/>
        <v>#REF!</v>
      </c>
      <c r="O70" s="271">
        <f>'[4]07'!P12</f>
        <v>0</v>
      </c>
      <c r="P70" s="271">
        <f t="shared" si="7"/>
        <v>0</v>
      </c>
    </row>
    <row r="71" spans="1:16" ht="24.75" customHeight="1" hidden="1">
      <c r="A71" s="326" t="s">
        <v>455</v>
      </c>
      <c r="B71" s="270" t="s">
        <v>439</v>
      </c>
      <c r="C71" s="267">
        <f t="shared" si="10"/>
        <v>472689</v>
      </c>
      <c r="D71" s="267">
        <f t="shared" si="11"/>
        <v>0</v>
      </c>
      <c r="E71" s="271">
        <v>0</v>
      </c>
      <c r="F71" s="271">
        <v>0</v>
      </c>
      <c r="G71" s="271">
        <v>0</v>
      </c>
      <c r="H71" s="271">
        <v>0</v>
      </c>
      <c r="I71" s="271">
        <v>0</v>
      </c>
      <c r="J71" s="271">
        <v>0</v>
      </c>
      <c r="K71" s="271">
        <v>472689</v>
      </c>
      <c r="L71" s="271">
        <v>0</v>
      </c>
      <c r="M71" s="271" t="e">
        <f>'[4]03'!#REF!+'[4]04'!#REF!</f>
        <v>#REF!</v>
      </c>
      <c r="N71" s="271" t="e">
        <f t="shared" si="6"/>
        <v>#REF!</v>
      </c>
      <c r="O71" s="271">
        <f>'[4]07'!Q12</f>
        <v>1</v>
      </c>
      <c r="P71" s="271">
        <f t="shared" si="7"/>
        <v>472688</v>
      </c>
    </row>
    <row r="72" spans="1:16" ht="24.75" customHeight="1" hidden="1">
      <c r="A72" s="327" t="s">
        <v>25</v>
      </c>
      <c r="B72" s="273" t="s">
        <v>440</v>
      </c>
      <c r="C72" s="267">
        <f t="shared" si="10"/>
        <v>648690</v>
      </c>
      <c r="D72" s="267">
        <f t="shared" si="11"/>
        <v>648690</v>
      </c>
      <c r="E72" s="271">
        <v>289379</v>
      </c>
      <c r="F72" s="271">
        <v>0</v>
      </c>
      <c r="G72" s="271">
        <v>359311</v>
      </c>
      <c r="H72" s="271">
        <v>0</v>
      </c>
      <c r="I72" s="271">
        <v>0</v>
      </c>
      <c r="J72" s="271">
        <v>0</v>
      </c>
      <c r="K72" s="271">
        <v>0</v>
      </c>
      <c r="L72" s="271">
        <v>0</v>
      </c>
      <c r="M72" s="267" t="e">
        <f>'[4]03'!#REF!+'[4]04'!#REF!</f>
        <v>#REF!</v>
      </c>
      <c r="N72" s="267" t="e">
        <f t="shared" si="6"/>
        <v>#REF!</v>
      </c>
      <c r="O72" s="267">
        <f>'[4]07'!R12</f>
        <v>329638654</v>
      </c>
      <c r="P72" s="267">
        <f t="shared" si="7"/>
        <v>-328989964</v>
      </c>
    </row>
    <row r="73" spans="1:16" ht="24.75" customHeight="1" hidden="1">
      <c r="A73" s="237" t="s">
        <v>36</v>
      </c>
      <c r="B73" s="309" t="s">
        <v>478</v>
      </c>
      <c r="C73" s="276">
        <f>(C64+C65+C66)/C63</f>
        <v>0.07551815529955011</v>
      </c>
      <c r="D73" s="328">
        <f aca="true" t="shared" si="12" ref="D73:L73">(D64+D65+D66)/D63</f>
        <v>0.7961007952325513</v>
      </c>
      <c r="E73" s="276">
        <f t="shared" si="12"/>
        <v>0.07187780772686433</v>
      </c>
      <c r="F73" s="276" t="e">
        <f t="shared" si="12"/>
        <v>#DIV/0!</v>
      </c>
      <c r="G73" s="276" t="e">
        <f t="shared" si="12"/>
        <v>#DIV/0!</v>
      </c>
      <c r="H73" s="276">
        <f t="shared" si="12"/>
        <v>1</v>
      </c>
      <c r="I73" s="276" t="e">
        <f t="shared" si="12"/>
        <v>#DIV/0!</v>
      </c>
      <c r="J73" s="276">
        <f t="shared" si="12"/>
        <v>0.9997863856451153</v>
      </c>
      <c r="K73" s="276">
        <f t="shared" si="12"/>
        <v>0.0020129067581331496</v>
      </c>
      <c r="L73" s="276" t="e">
        <f t="shared" si="12"/>
        <v>#DIV/0!</v>
      </c>
      <c r="M73" s="258"/>
      <c r="N73" s="310"/>
      <c r="O73" s="310"/>
      <c r="P73" s="310"/>
    </row>
    <row r="74" spans="1:16" ht="15.75" hidden="1">
      <c r="A74" s="721" t="s">
        <v>479</v>
      </c>
      <c r="B74" s="721"/>
      <c r="C74" s="271">
        <f>C57-C60-C61-C62</f>
        <v>0</v>
      </c>
      <c r="D74" s="271">
        <f aca="true" t="shared" si="13" ref="D74:L74">D57-D60-D61-D62</f>
        <v>0</v>
      </c>
      <c r="E74" s="271">
        <f t="shared" si="13"/>
        <v>0</v>
      </c>
      <c r="F74" s="271">
        <f t="shared" si="13"/>
        <v>0</v>
      </c>
      <c r="G74" s="271">
        <f t="shared" si="13"/>
        <v>0</v>
      </c>
      <c r="H74" s="271">
        <f t="shared" si="13"/>
        <v>0</v>
      </c>
      <c r="I74" s="271">
        <f t="shared" si="13"/>
        <v>0</v>
      </c>
      <c r="J74" s="271">
        <f t="shared" si="13"/>
        <v>0</v>
      </c>
      <c r="K74" s="271">
        <f t="shared" si="13"/>
        <v>0</v>
      </c>
      <c r="L74" s="271">
        <f t="shared" si="13"/>
        <v>0</v>
      </c>
      <c r="M74" s="258"/>
      <c r="N74" s="310"/>
      <c r="O74" s="310"/>
      <c r="P74" s="310"/>
    </row>
    <row r="75" spans="1:16" ht="15.75" hidden="1">
      <c r="A75" s="722" t="s">
        <v>480</v>
      </c>
      <c r="B75" s="722"/>
      <c r="C75" s="271">
        <f>C62-C63-C72</f>
        <v>0</v>
      </c>
      <c r="D75" s="271">
        <f aca="true" t="shared" si="14" ref="D75:L75">D62-D63-D72</f>
        <v>0</v>
      </c>
      <c r="E75" s="271">
        <f t="shared" si="14"/>
        <v>0</v>
      </c>
      <c r="F75" s="271">
        <f t="shared" si="14"/>
        <v>0</v>
      </c>
      <c r="G75" s="271">
        <f t="shared" si="14"/>
        <v>0</v>
      </c>
      <c r="H75" s="271">
        <f t="shared" si="14"/>
        <v>0</v>
      </c>
      <c r="I75" s="271">
        <f t="shared" si="14"/>
        <v>0</v>
      </c>
      <c r="J75" s="271">
        <f t="shared" si="14"/>
        <v>0</v>
      </c>
      <c r="K75" s="271">
        <f t="shared" si="14"/>
        <v>0</v>
      </c>
      <c r="L75" s="271">
        <f t="shared" si="14"/>
        <v>0</v>
      </c>
      <c r="M75" s="258"/>
      <c r="N75" s="310"/>
      <c r="O75" s="310"/>
      <c r="P75" s="310"/>
    </row>
    <row r="76" spans="1:16" ht="18.75" hidden="1">
      <c r="A76" s="299"/>
      <c r="B76" s="311" t="s">
        <v>484</v>
      </c>
      <c r="C76" s="311"/>
      <c r="D76" s="312"/>
      <c r="E76" s="312"/>
      <c r="F76" s="312"/>
      <c r="G76" s="723" t="s">
        <v>484</v>
      </c>
      <c r="H76" s="723"/>
      <c r="I76" s="723"/>
      <c r="J76" s="723"/>
      <c r="K76" s="723"/>
      <c r="L76" s="723"/>
      <c r="M76" s="299"/>
      <c r="N76" s="299"/>
      <c r="O76" s="299"/>
      <c r="P76" s="299"/>
    </row>
    <row r="77" spans="1:16" ht="18.75" hidden="1">
      <c r="A77" s="743" t="s">
        <v>481</v>
      </c>
      <c r="B77" s="743"/>
      <c r="C77" s="743"/>
      <c r="D77" s="743"/>
      <c r="E77" s="312"/>
      <c r="F77" s="312"/>
      <c r="G77" s="329"/>
      <c r="H77" s="744" t="s">
        <v>485</v>
      </c>
      <c r="I77" s="744"/>
      <c r="J77" s="744"/>
      <c r="K77" s="744"/>
      <c r="L77" s="744"/>
      <c r="M77" s="299"/>
      <c r="N77" s="299"/>
      <c r="O77" s="299"/>
      <c r="P77" s="299"/>
    </row>
    <row r="78" ht="15" hidden="1"/>
    <row r="79" ht="15" hidden="1"/>
    <row r="80" ht="15" hidden="1"/>
    <row r="81" ht="15" hidden="1"/>
    <row r="82" ht="15" hidden="1"/>
    <row r="83" ht="15" hidden="1"/>
    <row r="84" ht="15" hidden="1"/>
    <row r="85" ht="15" hidden="1"/>
    <row r="86" ht="15" hidden="1"/>
    <row r="87" ht="15" hidden="1"/>
    <row r="88" spans="1:13" ht="16.5" hidden="1">
      <c r="A88" s="728" t="s">
        <v>459</v>
      </c>
      <c r="B88" s="729"/>
      <c r="C88" s="298"/>
      <c r="D88" s="730" t="s">
        <v>380</v>
      </c>
      <c r="E88" s="730"/>
      <c r="F88" s="730"/>
      <c r="G88" s="730"/>
      <c r="H88" s="730"/>
      <c r="I88" s="730"/>
      <c r="J88" s="730"/>
      <c r="K88" s="731"/>
      <c r="L88" s="731"/>
      <c r="M88" s="299"/>
    </row>
    <row r="89" spans="1:13" ht="16.5" hidden="1">
      <c r="A89" s="733" t="s">
        <v>405</v>
      </c>
      <c r="B89" s="733"/>
      <c r="C89" s="733"/>
      <c r="D89" s="730" t="s">
        <v>460</v>
      </c>
      <c r="E89" s="730"/>
      <c r="F89" s="730"/>
      <c r="G89" s="730"/>
      <c r="H89" s="730"/>
      <c r="I89" s="730"/>
      <c r="J89" s="730"/>
      <c r="K89" s="734" t="s">
        <v>486</v>
      </c>
      <c r="L89" s="734"/>
      <c r="M89" s="299"/>
    </row>
    <row r="90" spans="1:13" ht="16.5" hidden="1">
      <c r="A90" s="733" t="s">
        <v>406</v>
      </c>
      <c r="B90" s="733"/>
      <c r="C90" s="253"/>
      <c r="D90" s="735" t="s">
        <v>483</v>
      </c>
      <c r="E90" s="735"/>
      <c r="F90" s="735"/>
      <c r="G90" s="735"/>
      <c r="H90" s="735"/>
      <c r="I90" s="735"/>
      <c r="J90" s="735"/>
      <c r="K90" s="731"/>
      <c r="L90" s="731"/>
      <c r="M90" s="299"/>
    </row>
    <row r="91" spans="1:13" ht="15.75" hidden="1">
      <c r="A91" s="255" t="s">
        <v>407</v>
      </c>
      <c r="B91" s="255"/>
      <c r="C91" s="256"/>
      <c r="D91" s="234"/>
      <c r="E91" s="234"/>
      <c r="F91" s="177"/>
      <c r="G91" s="177"/>
      <c r="H91" s="177"/>
      <c r="I91" s="177"/>
      <c r="J91" s="177"/>
      <c r="K91" s="736"/>
      <c r="L91" s="736"/>
      <c r="M91" s="299"/>
    </row>
    <row r="92" spans="1:13" ht="15.75" hidden="1">
      <c r="A92" s="234"/>
      <c r="B92" s="234" t="s">
        <v>461</v>
      </c>
      <c r="C92" s="234"/>
      <c r="D92" s="234"/>
      <c r="E92" s="234"/>
      <c r="F92" s="234"/>
      <c r="G92" s="234"/>
      <c r="H92" s="234"/>
      <c r="I92" s="234"/>
      <c r="J92" s="234"/>
      <c r="K92" s="737"/>
      <c r="L92" s="737"/>
      <c r="M92" s="299"/>
    </row>
    <row r="93" spans="1:13" ht="15.75" hidden="1">
      <c r="A93" s="643" t="s">
        <v>382</v>
      </c>
      <c r="B93" s="644"/>
      <c r="C93" s="703" t="s">
        <v>18</v>
      </c>
      <c r="D93" s="704" t="s">
        <v>462</v>
      </c>
      <c r="E93" s="704"/>
      <c r="F93" s="704"/>
      <c r="G93" s="704"/>
      <c r="H93" s="704"/>
      <c r="I93" s="704"/>
      <c r="J93" s="704"/>
      <c r="K93" s="704"/>
      <c r="L93" s="704"/>
      <c r="M93" s="299"/>
    </row>
    <row r="94" spans="1:13" ht="15.75" hidden="1">
      <c r="A94" s="645"/>
      <c r="B94" s="646"/>
      <c r="C94" s="703"/>
      <c r="D94" s="738" t="s">
        <v>464</v>
      </c>
      <c r="E94" s="739"/>
      <c r="F94" s="739"/>
      <c r="G94" s="739"/>
      <c r="H94" s="739"/>
      <c r="I94" s="739"/>
      <c r="J94" s="740"/>
      <c r="K94" s="521" t="s">
        <v>465</v>
      </c>
      <c r="L94" s="521" t="s">
        <v>466</v>
      </c>
      <c r="M94" s="299"/>
    </row>
    <row r="95" spans="1:13" ht="15.75" hidden="1">
      <c r="A95" s="645"/>
      <c r="B95" s="646"/>
      <c r="C95" s="703"/>
      <c r="D95" s="532" t="s">
        <v>17</v>
      </c>
      <c r="E95" s="523" t="s">
        <v>7</v>
      </c>
      <c r="F95" s="524"/>
      <c r="G95" s="524"/>
      <c r="H95" s="524"/>
      <c r="I95" s="524"/>
      <c r="J95" s="525"/>
      <c r="K95" s="741"/>
      <c r="L95" s="526"/>
      <c r="M95" s="299"/>
    </row>
    <row r="96" spans="1:16" ht="15.75" hidden="1">
      <c r="A96" s="701"/>
      <c r="B96" s="702"/>
      <c r="C96" s="703"/>
      <c r="D96" s="532"/>
      <c r="E96" s="189" t="s">
        <v>467</v>
      </c>
      <c r="F96" s="189" t="s">
        <v>468</v>
      </c>
      <c r="G96" s="189" t="s">
        <v>469</v>
      </c>
      <c r="H96" s="189" t="s">
        <v>470</v>
      </c>
      <c r="I96" s="189" t="s">
        <v>471</v>
      </c>
      <c r="J96" s="189" t="s">
        <v>472</v>
      </c>
      <c r="K96" s="742"/>
      <c r="L96" s="522"/>
      <c r="M96" s="718" t="s">
        <v>473</v>
      </c>
      <c r="N96" s="718"/>
      <c r="O96" s="718"/>
      <c r="P96" s="718"/>
    </row>
    <row r="97" spans="1:16" ht="15" hidden="1">
      <c r="A97" s="719" t="s">
        <v>6</v>
      </c>
      <c r="B97" s="720"/>
      <c r="C97" s="302">
        <v>1</v>
      </c>
      <c r="D97" s="303">
        <v>2</v>
      </c>
      <c r="E97" s="302">
        <v>3</v>
      </c>
      <c r="F97" s="303">
        <v>4</v>
      </c>
      <c r="G97" s="302">
        <v>5</v>
      </c>
      <c r="H97" s="303">
        <v>6</v>
      </c>
      <c r="I97" s="302">
        <v>7</v>
      </c>
      <c r="J97" s="303">
        <v>8</v>
      </c>
      <c r="K97" s="302">
        <v>9</v>
      </c>
      <c r="L97" s="303">
        <v>10</v>
      </c>
      <c r="M97" s="304" t="s">
        <v>474</v>
      </c>
      <c r="N97" s="305" t="s">
        <v>475</v>
      </c>
      <c r="O97" s="305" t="s">
        <v>476</v>
      </c>
      <c r="P97" s="305" t="s">
        <v>477</v>
      </c>
    </row>
    <row r="98" spans="1:16" ht="24.75" customHeight="1" hidden="1">
      <c r="A98" s="325" t="s">
        <v>0</v>
      </c>
      <c r="B98" s="266" t="s">
        <v>420</v>
      </c>
      <c r="C98" s="267">
        <f>C99+C100</f>
        <v>77698000</v>
      </c>
      <c r="D98" s="267">
        <f aca="true" t="shared" si="15" ref="D98:L98">D99+D100</f>
        <v>1726087</v>
      </c>
      <c r="E98" s="267">
        <f t="shared" si="15"/>
        <v>992526</v>
      </c>
      <c r="F98" s="267">
        <f t="shared" si="15"/>
        <v>0</v>
      </c>
      <c r="G98" s="267">
        <f t="shared" si="15"/>
        <v>434217</v>
      </c>
      <c r="H98" s="267">
        <f t="shared" si="15"/>
        <v>110298</v>
      </c>
      <c r="I98" s="267">
        <f t="shared" si="15"/>
        <v>20700</v>
      </c>
      <c r="J98" s="267">
        <f t="shared" si="15"/>
        <v>168346</v>
      </c>
      <c r="K98" s="267">
        <f t="shared" si="15"/>
        <v>73826163</v>
      </c>
      <c r="L98" s="267">
        <f t="shared" si="15"/>
        <v>2145750</v>
      </c>
      <c r="M98" s="267" t="e">
        <f>'[4]03'!#REF!+'[4]04'!#REF!</f>
        <v>#REF!</v>
      </c>
      <c r="N98" s="267" t="e">
        <f>C98-M98</f>
        <v>#REF!</v>
      </c>
      <c r="O98" s="267">
        <f>'[4]07'!C17</f>
        <v>132232778</v>
      </c>
      <c r="P98" s="267">
        <f>C98-O98</f>
        <v>-54534778</v>
      </c>
    </row>
    <row r="99" spans="1:16" ht="24.75" customHeight="1" hidden="1">
      <c r="A99" s="326">
        <v>1</v>
      </c>
      <c r="B99" s="270" t="s">
        <v>421</v>
      </c>
      <c r="C99" s="267">
        <f>D99+K99+L99</f>
        <v>42623095</v>
      </c>
      <c r="D99" s="267">
        <f>E99+F99+G99+H99+I99+J99</f>
        <v>901808</v>
      </c>
      <c r="E99" s="271">
        <v>547691</v>
      </c>
      <c r="F99" s="271"/>
      <c r="G99" s="271">
        <v>256217</v>
      </c>
      <c r="H99" s="271">
        <v>65000</v>
      </c>
      <c r="I99" s="271">
        <v>20700</v>
      </c>
      <c r="J99" s="271">
        <v>12200</v>
      </c>
      <c r="K99" s="271">
        <v>40571287</v>
      </c>
      <c r="L99" s="271">
        <v>1150000</v>
      </c>
      <c r="M99" s="271" t="e">
        <f>'[4]03'!#REF!+'[4]04'!#REF!</f>
        <v>#REF!</v>
      </c>
      <c r="N99" s="271" t="e">
        <f aca="true" t="shared" si="16" ref="N99:N113">C99-M99</f>
        <v>#REF!</v>
      </c>
      <c r="O99" s="271">
        <f>'[4]07'!D17</f>
        <v>132232327</v>
      </c>
      <c r="P99" s="271">
        <f aca="true" t="shared" si="17" ref="P99:P113">C99-O99</f>
        <v>-89609232</v>
      </c>
    </row>
    <row r="100" spans="1:16" ht="24.75" customHeight="1" hidden="1">
      <c r="A100" s="326">
        <v>2</v>
      </c>
      <c r="B100" s="270" t="s">
        <v>422</v>
      </c>
      <c r="C100" s="267">
        <f>D100+K100+L100</f>
        <v>35074905</v>
      </c>
      <c r="D100" s="267">
        <f>E100+F100+G100+H100+I100+J100</f>
        <v>824279</v>
      </c>
      <c r="E100" s="271">
        <v>444835</v>
      </c>
      <c r="F100" s="271"/>
      <c r="G100" s="271">
        <v>178000</v>
      </c>
      <c r="H100" s="271">
        <v>45298</v>
      </c>
      <c r="I100" s="271"/>
      <c r="J100" s="271">
        <v>156146</v>
      </c>
      <c r="K100" s="271">
        <v>33254876</v>
      </c>
      <c r="L100" s="271">
        <v>995750</v>
      </c>
      <c r="M100" s="271" t="e">
        <f>'[4]03'!#REF!+'[4]04'!#REF!</f>
        <v>#REF!</v>
      </c>
      <c r="N100" s="271" t="e">
        <f t="shared" si="16"/>
        <v>#REF!</v>
      </c>
      <c r="O100" s="271">
        <f>'[4]07'!E17</f>
        <v>451</v>
      </c>
      <c r="P100" s="271">
        <f t="shared" si="17"/>
        <v>35074454</v>
      </c>
    </row>
    <row r="101" spans="1:16" ht="24.75" customHeight="1" hidden="1">
      <c r="A101" s="327" t="s">
        <v>1</v>
      </c>
      <c r="B101" s="273" t="s">
        <v>423</v>
      </c>
      <c r="C101" s="267">
        <f>D101+K101+L101</f>
        <v>4094298</v>
      </c>
      <c r="D101" s="267">
        <f>E101+F101+G101+H101+I101+J101</f>
        <v>29764</v>
      </c>
      <c r="E101" s="271">
        <v>10764</v>
      </c>
      <c r="F101" s="271"/>
      <c r="G101" s="271">
        <v>19000</v>
      </c>
      <c r="H101" s="271"/>
      <c r="I101" s="271"/>
      <c r="J101" s="271"/>
      <c r="K101" s="271">
        <v>3103784</v>
      </c>
      <c r="L101" s="271">
        <v>960750</v>
      </c>
      <c r="M101" s="271" t="e">
        <f>'[4]03'!#REF!+'[4]04'!#REF!</f>
        <v>#REF!</v>
      </c>
      <c r="N101" s="271" t="e">
        <f t="shared" si="16"/>
        <v>#REF!</v>
      </c>
      <c r="O101" s="271">
        <f>'[4]07'!F17</f>
        <v>0</v>
      </c>
      <c r="P101" s="271">
        <f t="shared" si="17"/>
        <v>4094298</v>
      </c>
    </row>
    <row r="102" spans="1:16" ht="24.75" customHeight="1" hidden="1">
      <c r="A102" s="327" t="s">
        <v>378</v>
      </c>
      <c r="B102" s="273" t="s">
        <v>424</v>
      </c>
      <c r="C102" s="267">
        <f>D102+K102+L102</f>
        <v>0</v>
      </c>
      <c r="D102" s="267">
        <f>E102+F102+G102+H102+I102+J102</f>
        <v>0</v>
      </c>
      <c r="E102" s="271"/>
      <c r="F102" s="271"/>
      <c r="G102" s="271"/>
      <c r="H102" s="271"/>
      <c r="I102" s="271"/>
      <c r="J102" s="271"/>
      <c r="K102" s="271"/>
      <c r="L102" s="271"/>
      <c r="M102" s="271" t="e">
        <f>'[4]03'!#REF!+'[4]04'!#REF!</f>
        <v>#REF!</v>
      </c>
      <c r="N102" s="271" t="e">
        <f t="shared" si="16"/>
        <v>#REF!</v>
      </c>
      <c r="O102" s="271">
        <f>'[4]07'!G17</f>
        <v>0</v>
      </c>
      <c r="P102" s="271">
        <f t="shared" si="17"/>
        <v>0</v>
      </c>
    </row>
    <row r="103" spans="1:16" ht="24.75" customHeight="1" hidden="1">
      <c r="A103" s="327" t="s">
        <v>425</v>
      </c>
      <c r="B103" s="273" t="s">
        <v>333</v>
      </c>
      <c r="C103" s="267">
        <f>C104+C113</f>
        <v>73603702</v>
      </c>
      <c r="D103" s="267">
        <f aca="true" t="shared" si="18" ref="D103:L103">D104+D113</f>
        <v>1696323</v>
      </c>
      <c r="E103" s="267">
        <f t="shared" si="18"/>
        <v>981762</v>
      </c>
      <c r="F103" s="267">
        <f t="shared" si="18"/>
        <v>0</v>
      </c>
      <c r="G103" s="267">
        <f t="shared" si="18"/>
        <v>415217</v>
      </c>
      <c r="H103" s="267">
        <f t="shared" si="18"/>
        <v>110298</v>
      </c>
      <c r="I103" s="267">
        <f t="shared" si="18"/>
        <v>20700</v>
      </c>
      <c r="J103" s="267">
        <f t="shared" si="18"/>
        <v>168346</v>
      </c>
      <c r="K103" s="267">
        <f t="shared" si="18"/>
        <v>70722379</v>
      </c>
      <c r="L103" s="267">
        <f t="shared" si="18"/>
        <v>1185000</v>
      </c>
      <c r="M103" s="267" t="e">
        <f>'[4]03'!#REF!+'[4]04'!#REF!</f>
        <v>#REF!</v>
      </c>
      <c r="N103" s="267" t="e">
        <f t="shared" si="16"/>
        <v>#REF!</v>
      </c>
      <c r="O103" s="267">
        <f>'[4]07'!H17</f>
        <v>132232778</v>
      </c>
      <c r="P103" s="267">
        <f t="shared" si="17"/>
        <v>-58629076</v>
      </c>
    </row>
    <row r="104" spans="1:16" ht="24.75" customHeight="1" hidden="1">
      <c r="A104" s="327" t="s">
        <v>24</v>
      </c>
      <c r="B104" s="274" t="s">
        <v>426</v>
      </c>
      <c r="C104" s="267">
        <f>SUM(C105:C112)</f>
        <v>72849668</v>
      </c>
      <c r="D104" s="267">
        <f aca="true" t="shared" si="19" ref="D104:L104">SUM(D105:D112)</f>
        <v>942289</v>
      </c>
      <c r="E104" s="267">
        <f t="shared" si="19"/>
        <v>526845</v>
      </c>
      <c r="F104" s="267">
        <f t="shared" si="19"/>
        <v>0</v>
      </c>
      <c r="G104" s="267">
        <f t="shared" si="19"/>
        <v>197800</v>
      </c>
      <c r="H104" s="267">
        <f t="shared" si="19"/>
        <v>49298</v>
      </c>
      <c r="I104" s="267">
        <f t="shared" si="19"/>
        <v>0</v>
      </c>
      <c r="J104" s="267">
        <f t="shared" si="19"/>
        <v>168346</v>
      </c>
      <c r="K104" s="267">
        <f t="shared" si="19"/>
        <v>70722379</v>
      </c>
      <c r="L104" s="267">
        <f t="shared" si="19"/>
        <v>1185000</v>
      </c>
      <c r="M104" s="267" t="e">
        <f>'[4]03'!#REF!+'[4]04'!#REF!</f>
        <v>#REF!</v>
      </c>
      <c r="N104" s="267" t="e">
        <f t="shared" si="16"/>
        <v>#REF!</v>
      </c>
      <c r="O104" s="267">
        <f>'[4]07'!I17</f>
        <v>110281559</v>
      </c>
      <c r="P104" s="267">
        <f t="shared" si="17"/>
        <v>-37431891</v>
      </c>
    </row>
    <row r="105" spans="1:16" ht="24.75" customHeight="1" hidden="1">
      <c r="A105" s="326" t="s">
        <v>427</v>
      </c>
      <c r="B105" s="270" t="s">
        <v>367</v>
      </c>
      <c r="C105" s="267">
        <f aca="true" t="shared" si="20" ref="C105:C113">D105+K105+L105</f>
        <v>4196249</v>
      </c>
      <c r="D105" s="267">
        <f aca="true" t="shared" si="21" ref="D105:D113">E105+F105+G105+H105+I105+J105</f>
        <v>562189</v>
      </c>
      <c r="E105" s="271">
        <v>241945</v>
      </c>
      <c r="F105" s="271"/>
      <c r="G105" s="271">
        <v>107000</v>
      </c>
      <c r="H105" s="271">
        <v>45298</v>
      </c>
      <c r="I105" s="271"/>
      <c r="J105" s="271">
        <v>167946</v>
      </c>
      <c r="K105" s="271">
        <v>3609060</v>
      </c>
      <c r="L105" s="271">
        <v>25000</v>
      </c>
      <c r="M105" s="271" t="e">
        <f>'[4]03'!#REF!+'[4]04'!#REF!</f>
        <v>#REF!</v>
      </c>
      <c r="N105" s="271" t="e">
        <f t="shared" si="16"/>
        <v>#REF!</v>
      </c>
      <c r="O105" s="271">
        <f>'[4]07'!J17</f>
        <v>1000450</v>
      </c>
      <c r="P105" s="271">
        <f t="shared" si="17"/>
        <v>3195799</v>
      </c>
    </row>
    <row r="106" spans="1:16" ht="24.75" customHeight="1" hidden="1">
      <c r="A106" s="326" t="s">
        <v>428</v>
      </c>
      <c r="B106" s="270" t="s">
        <v>429</v>
      </c>
      <c r="C106" s="267">
        <f t="shared" si="20"/>
        <v>0</v>
      </c>
      <c r="D106" s="267">
        <f t="shared" si="21"/>
        <v>0</v>
      </c>
      <c r="E106" s="271"/>
      <c r="F106" s="271"/>
      <c r="G106" s="271"/>
      <c r="H106" s="271"/>
      <c r="I106" s="271"/>
      <c r="J106" s="271"/>
      <c r="K106" s="271"/>
      <c r="L106" s="271"/>
      <c r="M106" s="271" t="e">
        <f>'[4]03'!#REF!+'[4]04'!#REF!</f>
        <v>#REF!</v>
      </c>
      <c r="N106" s="271" t="e">
        <f t="shared" si="16"/>
        <v>#REF!</v>
      </c>
      <c r="O106" s="271">
        <f>'[4]07'!K17</f>
        <v>0</v>
      </c>
      <c r="P106" s="271">
        <f t="shared" si="17"/>
        <v>0</v>
      </c>
    </row>
    <row r="107" spans="1:16" ht="24.75" customHeight="1" hidden="1">
      <c r="A107" s="326" t="s">
        <v>430</v>
      </c>
      <c r="B107" s="270" t="s">
        <v>454</v>
      </c>
      <c r="C107" s="267">
        <f t="shared" si="20"/>
        <v>0</v>
      </c>
      <c r="D107" s="267">
        <f t="shared" si="21"/>
        <v>0</v>
      </c>
      <c r="E107" s="271"/>
      <c r="F107" s="271"/>
      <c r="G107" s="271"/>
      <c r="H107" s="271"/>
      <c r="I107" s="271"/>
      <c r="J107" s="271"/>
      <c r="K107" s="271"/>
      <c r="L107" s="271"/>
      <c r="M107" s="271" t="e">
        <f>'[4]03'!#REF!</f>
        <v>#REF!</v>
      </c>
      <c r="N107" s="271" t="e">
        <f t="shared" si="16"/>
        <v>#REF!</v>
      </c>
      <c r="O107" s="271">
        <f>'[4]07'!L17</f>
        <v>0</v>
      </c>
      <c r="P107" s="271">
        <f t="shared" si="17"/>
        <v>0</v>
      </c>
    </row>
    <row r="108" spans="1:16" ht="24.75" customHeight="1" hidden="1">
      <c r="A108" s="326" t="s">
        <v>432</v>
      </c>
      <c r="B108" s="270" t="s">
        <v>431</v>
      </c>
      <c r="C108" s="267">
        <f t="shared" si="20"/>
        <v>67438608</v>
      </c>
      <c r="D108" s="267">
        <f t="shared" si="21"/>
        <v>315289</v>
      </c>
      <c r="E108" s="271">
        <v>220089</v>
      </c>
      <c r="F108" s="271"/>
      <c r="G108" s="271">
        <v>90800</v>
      </c>
      <c r="H108" s="271">
        <v>4000</v>
      </c>
      <c r="I108" s="271"/>
      <c r="J108" s="271">
        <v>400</v>
      </c>
      <c r="K108" s="271">
        <v>67113319</v>
      </c>
      <c r="L108" s="271">
        <v>10000</v>
      </c>
      <c r="M108" s="271" t="e">
        <f>'[4]03'!#REF!+'[4]04'!#REF!</f>
        <v>#REF!</v>
      </c>
      <c r="N108" s="271" t="e">
        <f t="shared" si="16"/>
        <v>#REF!</v>
      </c>
      <c r="O108" s="271">
        <f>'[4]07'!M17</f>
        <v>109281108</v>
      </c>
      <c r="P108" s="271">
        <f t="shared" si="17"/>
        <v>-41842500</v>
      </c>
    </row>
    <row r="109" spans="1:16" ht="24.75" customHeight="1" hidden="1">
      <c r="A109" s="326" t="s">
        <v>434</v>
      </c>
      <c r="B109" s="270" t="s">
        <v>433</v>
      </c>
      <c r="C109" s="267">
        <f t="shared" si="20"/>
        <v>1214811</v>
      </c>
      <c r="D109" s="267">
        <f t="shared" si="21"/>
        <v>64811</v>
      </c>
      <c r="E109" s="271">
        <v>64811</v>
      </c>
      <c r="F109" s="271"/>
      <c r="G109" s="271"/>
      <c r="H109" s="271"/>
      <c r="I109" s="271"/>
      <c r="J109" s="271"/>
      <c r="K109" s="271"/>
      <c r="L109" s="271">
        <v>1150000</v>
      </c>
      <c r="M109" s="271" t="e">
        <f>'[4]03'!#REF!+'[4]04'!#REF!</f>
        <v>#REF!</v>
      </c>
      <c r="N109" s="271" t="e">
        <f t="shared" si="16"/>
        <v>#REF!</v>
      </c>
      <c r="O109" s="271">
        <f>'[4]07'!N17</f>
        <v>0</v>
      </c>
      <c r="P109" s="271">
        <f t="shared" si="17"/>
        <v>1214811</v>
      </c>
    </row>
    <row r="110" spans="1:16" ht="24.75" customHeight="1" hidden="1">
      <c r="A110" s="326" t="s">
        <v>436</v>
      </c>
      <c r="B110" s="270" t="s">
        <v>435</v>
      </c>
      <c r="C110" s="267">
        <f t="shared" si="20"/>
        <v>0</v>
      </c>
      <c r="D110" s="267">
        <f t="shared" si="21"/>
        <v>0</v>
      </c>
      <c r="E110" s="271"/>
      <c r="F110" s="271"/>
      <c r="G110" s="271"/>
      <c r="H110" s="271"/>
      <c r="I110" s="271"/>
      <c r="J110" s="271"/>
      <c r="K110" s="271"/>
      <c r="L110" s="271"/>
      <c r="M110" s="271" t="e">
        <f>'[4]03'!#REF!+'[4]04'!#REF!</f>
        <v>#REF!</v>
      </c>
      <c r="N110" s="271" t="e">
        <f t="shared" si="16"/>
        <v>#REF!</v>
      </c>
      <c r="O110" s="271">
        <f>'[4]07'!O17</f>
        <v>0</v>
      </c>
      <c r="P110" s="271">
        <f t="shared" si="17"/>
        <v>0</v>
      </c>
    </row>
    <row r="111" spans="1:16" ht="24.75" customHeight="1" hidden="1">
      <c r="A111" s="326" t="s">
        <v>438</v>
      </c>
      <c r="B111" s="275" t="s">
        <v>437</v>
      </c>
      <c r="C111" s="267">
        <f t="shared" si="20"/>
        <v>0</v>
      </c>
      <c r="D111" s="267">
        <f t="shared" si="21"/>
        <v>0</v>
      </c>
      <c r="E111" s="271"/>
      <c r="F111" s="271"/>
      <c r="G111" s="271"/>
      <c r="H111" s="271"/>
      <c r="I111" s="271"/>
      <c r="J111" s="271"/>
      <c r="K111" s="271"/>
      <c r="L111" s="271"/>
      <c r="M111" s="271" t="e">
        <f>'[4]03'!#REF!+'[4]04'!#REF!</f>
        <v>#REF!</v>
      </c>
      <c r="N111" s="271" t="e">
        <f t="shared" si="16"/>
        <v>#REF!</v>
      </c>
      <c r="O111" s="271">
        <f>'[4]07'!P17</f>
        <v>0</v>
      </c>
      <c r="P111" s="271">
        <f t="shared" si="17"/>
        <v>0</v>
      </c>
    </row>
    <row r="112" spans="1:16" ht="24.75" customHeight="1" hidden="1">
      <c r="A112" s="326" t="s">
        <v>455</v>
      </c>
      <c r="B112" s="270" t="s">
        <v>439</v>
      </c>
      <c r="C112" s="267">
        <f t="shared" si="20"/>
        <v>0</v>
      </c>
      <c r="D112" s="267">
        <f t="shared" si="21"/>
        <v>0</v>
      </c>
      <c r="E112" s="271"/>
      <c r="F112" s="271"/>
      <c r="G112" s="271"/>
      <c r="H112" s="271"/>
      <c r="I112" s="271"/>
      <c r="J112" s="271"/>
      <c r="K112" s="271"/>
      <c r="L112" s="271"/>
      <c r="M112" s="271" t="e">
        <f>'[4]03'!#REF!+'[4]04'!#REF!</f>
        <v>#REF!</v>
      </c>
      <c r="N112" s="271" t="e">
        <f t="shared" si="16"/>
        <v>#REF!</v>
      </c>
      <c r="O112" s="271">
        <f>'[4]07'!Q17</f>
        <v>1</v>
      </c>
      <c r="P112" s="271">
        <f t="shared" si="17"/>
        <v>-1</v>
      </c>
    </row>
    <row r="113" spans="1:16" ht="24.75" customHeight="1" hidden="1">
      <c r="A113" s="327" t="s">
        <v>25</v>
      </c>
      <c r="B113" s="273" t="s">
        <v>440</v>
      </c>
      <c r="C113" s="267">
        <f t="shared" si="20"/>
        <v>754034</v>
      </c>
      <c r="D113" s="267">
        <f t="shared" si="21"/>
        <v>754034</v>
      </c>
      <c r="E113" s="271">
        <v>454917</v>
      </c>
      <c r="F113" s="271"/>
      <c r="G113" s="271">
        <v>217417</v>
      </c>
      <c r="H113" s="271">
        <v>61000</v>
      </c>
      <c r="I113" s="271">
        <v>20700</v>
      </c>
      <c r="J113" s="271"/>
      <c r="K113" s="271"/>
      <c r="L113" s="271"/>
      <c r="M113" s="267" t="e">
        <f>'[4]03'!#REF!+'[4]04'!#REF!</f>
        <v>#REF!</v>
      </c>
      <c r="N113" s="267" t="e">
        <f t="shared" si="16"/>
        <v>#REF!</v>
      </c>
      <c r="O113" s="267">
        <f>'[4]07'!R17</f>
        <v>21951219</v>
      </c>
      <c r="P113" s="267">
        <f t="shared" si="17"/>
        <v>-21197185</v>
      </c>
    </row>
    <row r="114" spans="1:16" ht="25.5" hidden="1">
      <c r="A114" s="237" t="s">
        <v>36</v>
      </c>
      <c r="B114" s="309" t="s">
        <v>478</v>
      </c>
      <c r="C114" s="276">
        <f>(C105+C106+C107)/C104</f>
        <v>0.05760148419619428</v>
      </c>
      <c r="D114" s="328">
        <f aca="true" t="shared" si="22" ref="D114:L114">(D105+D106+D107)/D104</f>
        <v>0.5966205696978315</v>
      </c>
      <c r="E114" s="276">
        <f t="shared" si="22"/>
        <v>0.45923374047395343</v>
      </c>
      <c r="F114" s="276" t="e">
        <f t="shared" si="22"/>
        <v>#DIV/0!</v>
      </c>
      <c r="G114" s="276">
        <f t="shared" si="22"/>
        <v>0.5409504550050556</v>
      </c>
      <c r="H114" s="276">
        <f t="shared" si="22"/>
        <v>0.9188608057121993</v>
      </c>
      <c r="I114" s="276" t="e">
        <f t="shared" si="22"/>
        <v>#DIV/0!</v>
      </c>
      <c r="J114" s="276">
        <f t="shared" si="22"/>
        <v>0.9976239411687834</v>
      </c>
      <c r="K114" s="276">
        <f t="shared" si="22"/>
        <v>0.05103137155496423</v>
      </c>
      <c r="L114" s="276">
        <f t="shared" si="22"/>
        <v>0.02109704641350211</v>
      </c>
      <c r="M114" s="258"/>
      <c r="N114" s="310"/>
      <c r="O114" s="310"/>
      <c r="P114" s="310"/>
    </row>
    <row r="115" spans="1:16" ht="15.75" hidden="1">
      <c r="A115" s="721" t="s">
        <v>479</v>
      </c>
      <c r="B115" s="721"/>
      <c r="C115" s="271">
        <f>C98-C101-C102-C103</f>
        <v>0</v>
      </c>
      <c r="D115" s="271">
        <f aca="true" t="shared" si="23" ref="D115:L115">D98-D101-D102-D103</f>
        <v>0</v>
      </c>
      <c r="E115" s="271">
        <f t="shared" si="23"/>
        <v>0</v>
      </c>
      <c r="F115" s="271">
        <f t="shared" si="23"/>
        <v>0</v>
      </c>
      <c r="G115" s="271">
        <f t="shared" si="23"/>
        <v>0</v>
      </c>
      <c r="H115" s="271">
        <f t="shared" si="23"/>
        <v>0</v>
      </c>
      <c r="I115" s="271">
        <f t="shared" si="23"/>
        <v>0</v>
      </c>
      <c r="J115" s="271">
        <f t="shared" si="23"/>
        <v>0</v>
      </c>
      <c r="K115" s="271">
        <f t="shared" si="23"/>
        <v>0</v>
      </c>
      <c r="L115" s="271">
        <f t="shared" si="23"/>
        <v>0</v>
      </c>
      <c r="M115" s="258"/>
      <c r="N115" s="310"/>
      <c r="O115" s="310"/>
      <c r="P115" s="310"/>
    </row>
    <row r="116" spans="1:16" ht="15.75" hidden="1">
      <c r="A116" s="722" t="s">
        <v>480</v>
      </c>
      <c r="B116" s="722"/>
      <c r="C116" s="271">
        <f>C103-C104-C113</f>
        <v>0</v>
      </c>
      <c r="D116" s="271">
        <f aca="true" t="shared" si="24" ref="D116:L116">D103-D104-D113</f>
        <v>0</v>
      </c>
      <c r="E116" s="271">
        <f t="shared" si="24"/>
        <v>0</v>
      </c>
      <c r="F116" s="271">
        <f t="shared" si="24"/>
        <v>0</v>
      </c>
      <c r="G116" s="271">
        <f t="shared" si="24"/>
        <v>0</v>
      </c>
      <c r="H116" s="271">
        <f t="shared" si="24"/>
        <v>0</v>
      </c>
      <c r="I116" s="271">
        <f t="shared" si="24"/>
        <v>0</v>
      </c>
      <c r="J116" s="271">
        <f t="shared" si="24"/>
        <v>0</v>
      </c>
      <c r="K116" s="271">
        <f t="shared" si="24"/>
        <v>0</v>
      </c>
      <c r="L116" s="271">
        <f t="shared" si="24"/>
        <v>0</v>
      </c>
      <c r="M116" s="258"/>
      <c r="N116" s="310"/>
      <c r="O116" s="310"/>
      <c r="P116" s="310"/>
    </row>
    <row r="117" spans="1:16" ht="18.75" hidden="1">
      <c r="A117" s="299"/>
      <c r="B117" s="311" t="s">
        <v>484</v>
      </c>
      <c r="C117" s="311"/>
      <c r="D117" s="312"/>
      <c r="E117" s="312"/>
      <c r="F117" s="312"/>
      <c r="G117" s="723" t="s">
        <v>484</v>
      </c>
      <c r="H117" s="723"/>
      <c r="I117" s="723"/>
      <c r="J117" s="723"/>
      <c r="K117" s="723"/>
      <c r="L117" s="723"/>
      <c r="M117" s="299"/>
      <c r="N117" s="299"/>
      <c r="O117" s="299"/>
      <c r="P117" s="299"/>
    </row>
    <row r="118" spans="1:16" ht="18.75" hidden="1">
      <c r="A118" s="743" t="s">
        <v>481</v>
      </c>
      <c r="B118" s="743"/>
      <c r="C118" s="743"/>
      <c r="D118" s="743"/>
      <c r="E118" s="312"/>
      <c r="F118" s="312"/>
      <c r="G118" s="329"/>
      <c r="H118" s="744" t="s">
        <v>485</v>
      </c>
      <c r="I118" s="744"/>
      <c r="J118" s="744"/>
      <c r="K118" s="744"/>
      <c r="L118" s="744"/>
      <c r="M118" s="299"/>
      <c r="N118" s="299"/>
      <c r="O118" s="299"/>
      <c r="P118" s="299"/>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728" t="s">
        <v>459</v>
      </c>
      <c r="B131" s="729"/>
      <c r="C131" s="298"/>
      <c r="D131" s="730" t="s">
        <v>380</v>
      </c>
      <c r="E131" s="730"/>
      <c r="F131" s="730"/>
      <c r="G131" s="730"/>
      <c r="H131" s="730"/>
      <c r="I131" s="730"/>
      <c r="J131" s="730"/>
      <c r="K131" s="731"/>
      <c r="L131" s="731"/>
      <c r="M131" s="299"/>
    </row>
    <row r="132" spans="1:13" ht="16.5" hidden="1">
      <c r="A132" s="733" t="s">
        <v>405</v>
      </c>
      <c r="B132" s="733"/>
      <c r="C132" s="733"/>
      <c r="D132" s="730" t="s">
        <v>460</v>
      </c>
      <c r="E132" s="730"/>
      <c r="F132" s="730"/>
      <c r="G132" s="730"/>
      <c r="H132" s="730"/>
      <c r="I132" s="730"/>
      <c r="J132" s="730"/>
      <c r="K132" s="734" t="s">
        <v>487</v>
      </c>
      <c r="L132" s="734"/>
      <c r="M132" s="299"/>
    </row>
    <row r="133" spans="1:13" ht="16.5" hidden="1">
      <c r="A133" s="733" t="s">
        <v>406</v>
      </c>
      <c r="B133" s="733"/>
      <c r="C133" s="253"/>
      <c r="D133" s="735" t="s">
        <v>488</v>
      </c>
      <c r="E133" s="735"/>
      <c r="F133" s="735"/>
      <c r="G133" s="735"/>
      <c r="H133" s="735"/>
      <c r="I133" s="735"/>
      <c r="J133" s="735"/>
      <c r="K133" s="731"/>
      <c r="L133" s="731"/>
      <c r="M133" s="299"/>
    </row>
    <row r="134" spans="1:13" ht="15.75" hidden="1">
      <c r="A134" s="255" t="s">
        <v>407</v>
      </c>
      <c r="B134" s="255"/>
      <c r="C134" s="256"/>
      <c r="D134" s="234"/>
      <c r="E134" s="234"/>
      <c r="F134" s="177"/>
      <c r="G134" s="177"/>
      <c r="H134" s="177"/>
      <c r="I134" s="177"/>
      <c r="J134" s="177"/>
      <c r="K134" s="736"/>
      <c r="L134" s="736"/>
      <c r="M134" s="299"/>
    </row>
    <row r="135" spans="1:13" ht="15.75" hidden="1">
      <c r="A135" s="234"/>
      <c r="B135" s="234" t="s">
        <v>461</v>
      </c>
      <c r="C135" s="234"/>
      <c r="D135" s="234"/>
      <c r="E135" s="234"/>
      <c r="F135" s="234"/>
      <c r="G135" s="234"/>
      <c r="H135" s="234"/>
      <c r="I135" s="234"/>
      <c r="J135" s="234"/>
      <c r="K135" s="737"/>
      <c r="L135" s="737"/>
      <c r="M135" s="299"/>
    </row>
    <row r="136" spans="1:13" ht="15.75" hidden="1">
      <c r="A136" s="643" t="s">
        <v>382</v>
      </c>
      <c r="B136" s="644"/>
      <c r="C136" s="703" t="s">
        <v>18</v>
      </c>
      <c r="D136" s="704" t="s">
        <v>462</v>
      </c>
      <c r="E136" s="704"/>
      <c r="F136" s="704"/>
      <c r="G136" s="704"/>
      <c r="H136" s="704"/>
      <c r="I136" s="704"/>
      <c r="J136" s="704"/>
      <c r="K136" s="704"/>
      <c r="L136" s="704"/>
      <c r="M136" s="299"/>
    </row>
    <row r="137" spans="1:13" ht="15.75" hidden="1">
      <c r="A137" s="645"/>
      <c r="B137" s="646"/>
      <c r="C137" s="703"/>
      <c r="D137" s="738" t="s">
        <v>464</v>
      </c>
      <c r="E137" s="739"/>
      <c r="F137" s="739"/>
      <c r="G137" s="739"/>
      <c r="H137" s="739"/>
      <c r="I137" s="739"/>
      <c r="J137" s="740"/>
      <c r="K137" s="521" t="s">
        <v>465</v>
      </c>
      <c r="L137" s="521" t="s">
        <v>466</v>
      </c>
      <c r="M137" s="299"/>
    </row>
    <row r="138" spans="1:13" ht="15.75" hidden="1">
      <c r="A138" s="645"/>
      <c r="B138" s="646"/>
      <c r="C138" s="703"/>
      <c r="D138" s="532" t="s">
        <v>17</v>
      </c>
      <c r="E138" s="523" t="s">
        <v>7</v>
      </c>
      <c r="F138" s="524"/>
      <c r="G138" s="524"/>
      <c r="H138" s="524"/>
      <c r="I138" s="524"/>
      <c r="J138" s="525"/>
      <c r="K138" s="741"/>
      <c r="L138" s="526"/>
      <c r="M138" s="299"/>
    </row>
    <row r="139" spans="1:16" ht="15.75" hidden="1">
      <c r="A139" s="701"/>
      <c r="B139" s="702"/>
      <c r="C139" s="703"/>
      <c r="D139" s="532"/>
      <c r="E139" s="189" t="s">
        <v>467</v>
      </c>
      <c r="F139" s="189" t="s">
        <v>468</v>
      </c>
      <c r="G139" s="189" t="s">
        <v>469</v>
      </c>
      <c r="H139" s="189" t="s">
        <v>470</v>
      </c>
      <c r="I139" s="189" t="s">
        <v>471</v>
      </c>
      <c r="J139" s="189" t="s">
        <v>472</v>
      </c>
      <c r="K139" s="742"/>
      <c r="L139" s="522"/>
      <c r="M139" s="718" t="s">
        <v>473</v>
      </c>
      <c r="N139" s="718"/>
      <c r="O139" s="718"/>
      <c r="P139" s="718"/>
    </row>
    <row r="140" spans="1:16" ht="15" hidden="1">
      <c r="A140" s="719" t="s">
        <v>6</v>
      </c>
      <c r="B140" s="720"/>
      <c r="C140" s="302">
        <v>1</v>
      </c>
      <c r="D140" s="303">
        <v>2</v>
      </c>
      <c r="E140" s="302">
        <v>3</v>
      </c>
      <c r="F140" s="303">
        <v>4</v>
      </c>
      <c r="G140" s="302">
        <v>5</v>
      </c>
      <c r="H140" s="303">
        <v>6</v>
      </c>
      <c r="I140" s="302">
        <v>7</v>
      </c>
      <c r="J140" s="303">
        <v>8</v>
      </c>
      <c r="K140" s="302">
        <v>9</v>
      </c>
      <c r="L140" s="303">
        <v>10</v>
      </c>
      <c r="M140" s="304" t="s">
        <v>474</v>
      </c>
      <c r="N140" s="305" t="s">
        <v>475</v>
      </c>
      <c r="O140" s="305" t="s">
        <v>476</v>
      </c>
      <c r="P140" s="305" t="s">
        <v>477</v>
      </c>
    </row>
    <row r="141" spans="1:16" ht="24.75" customHeight="1" hidden="1">
      <c r="A141" s="325" t="s">
        <v>0</v>
      </c>
      <c r="B141" s="266" t="s">
        <v>420</v>
      </c>
      <c r="C141" s="267">
        <f>C142+C143</f>
        <v>3784244</v>
      </c>
      <c r="D141" s="267">
        <f aca="true" t="shared" si="25" ref="D141:L141">D142+D143</f>
        <v>154333</v>
      </c>
      <c r="E141" s="267">
        <f t="shared" si="25"/>
        <v>152430</v>
      </c>
      <c r="F141" s="267">
        <f t="shared" si="25"/>
        <v>0</v>
      </c>
      <c r="G141" s="267">
        <f t="shared" si="25"/>
        <v>0</v>
      </c>
      <c r="H141" s="267">
        <f t="shared" si="25"/>
        <v>0</v>
      </c>
      <c r="I141" s="267">
        <f t="shared" si="25"/>
        <v>1903</v>
      </c>
      <c r="J141" s="267">
        <f t="shared" si="25"/>
        <v>0</v>
      </c>
      <c r="K141" s="267">
        <f t="shared" si="25"/>
        <v>3419094</v>
      </c>
      <c r="L141" s="267">
        <f t="shared" si="25"/>
        <v>210817</v>
      </c>
      <c r="M141" s="267" t="e">
        <f>'[4]03'!#REF!+'[4]04'!#REF!</f>
        <v>#REF!</v>
      </c>
      <c r="N141" s="267" t="e">
        <f>C141-M141</f>
        <v>#REF!</v>
      </c>
      <c r="O141" s="267" t="e">
        <f>'[4]07'!#REF!</f>
        <v>#REF!</v>
      </c>
      <c r="P141" s="267" t="e">
        <f>C141-O141</f>
        <v>#REF!</v>
      </c>
    </row>
    <row r="142" spans="1:16" ht="24.75" customHeight="1" hidden="1">
      <c r="A142" s="326">
        <v>1</v>
      </c>
      <c r="B142" s="270" t="s">
        <v>421</v>
      </c>
      <c r="C142" s="267">
        <f>D142+K142+L142</f>
        <v>1838955</v>
      </c>
      <c r="D142" s="267">
        <f>E142+F142+G142+H142+I142+J142</f>
        <v>121865</v>
      </c>
      <c r="E142" s="271">
        <v>120365</v>
      </c>
      <c r="F142" s="271"/>
      <c r="G142" s="271"/>
      <c r="H142" s="271"/>
      <c r="I142" s="271">
        <v>1500</v>
      </c>
      <c r="J142" s="271"/>
      <c r="K142" s="271">
        <v>1717090</v>
      </c>
      <c r="L142" s="271"/>
      <c r="M142" s="271" t="e">
        <f>'[4]03'!#REF!+'[4]04'!#REF!</f>
        <v>#REF!</v>
      </c>
      <c r="N142" s="271" t="e">
        <f aca="true" t="shared" si="26" ref="N142:N156">C142-M142</f>
        <v>#REF!</v>
      </c>
      <c r="O142" s="271" t="e">
        <f>'[4]07'!#REF!</f>
        <v>#REF!</v>
      </c>
      <c r="P142" s="271" t="e">
        <f aca="true" t="shared" si="27" ref="P142:P156">C142-O142</f>
        <v>#REF!</v>
      </c>
    </row>
    <row r="143" spans="1:16" ht="24.75" customHeight="1" hidden="1">
      <c r="A143" s="326">
        <v>2</v>
      </c>
      <c r="B143" s="270" t="s">
        <v>422</v>
      </c>
      <c r="C143" s="267">
        <f>D143+K143+L143</f>
        <v>1945289</v>
      </c>
      <c r="D143" s="267">
        <f>E143+F143+G143+H143+I143+J143</f>
        <v>32468</v>
      </c>
      <c r="E143" s="271">
        <v>32065</v>
      </c>
      <c r="F143" s="271"/>
      <c r="G143" s="271"/>
      <c r="H143" s="271"/>
      <c r="I143" s="271">
        <v>403</v>
      </c>
      <c r="J143" s="271"/>
      <c r="K143" s="271">
        <v>1702004</v>
      </c>
      <c r="L143" s="271">
        <v>210817</v>
      </c>
      <c r="M143" s="271" t="e">
        <f>'[4]03'!#REF!+'[4]04'!#REF!</f>
        <v>#REF!</v>
      </c>
      <c r="N143" s="271" t="e">
        <f t="shared" si="26"/>
        <v>#REF!</v>
      </c>
      <c r="O143" s="271" t="e">
        <f>'[4]07'!#REF!</f>
        <v>#REF!</v>
      </c>
      <c r="P143" s="271" t="e">
        <f t="shared" si="27"/>
        <v>#REF!</v>
      </c>
    </row>
    <row r="144" spans="1:16" ht="24.75" customHeight="1" hidden="1">
      <c r="A144" s="327" t="s">
        <v>1</v>
      </c>
      <c r="B144" s="273" t="s">
        <v>423</v>
      </c>
      <c r="C144" s="267">
        <f>D144+K144+L144</f>
        <v>400</v>
      </c>
      <c r="D144" s="267">
        <f>E144+F144+G144+H144+I144+J144</f>
        <v>400</v>
      </c>
      <c r="E144" s="271">
        <v>400</v>
      </c>
      <c r="F144" s="271"/>
      <c r="G144" s="271"/>
      <c r="H144" s="271"/>
      <c r="I144" s="271"/>
      <c r="J144" s="271"/>
      <c r="K144" s="271"/>
      <c r="L144" s="271"/>
      <c r="M144" s="271" t="e">
        <f>'[4]03'!#REF!+'[4]04'!#REF!</f>
        <v>#REF!</v>
      </c>
      <c r="N144" s="271" t="e">
        <f t="shared" si="26"/>
        <v>#REF!</v>
      </c>
      <c r="O144" s="271" t="e">
        <f>'[4]07'!#REF!</f>
        <v>#REF!</v>
      </c>
      <c r="P144" s="271" t="e">
        <f t="shared" si="27"/>
        <v>#REF!</v>
      </c>
    </row>
    <row r="145" spans="1:16" ht="24.75" customHeight="1" hidden="1">
      <c r="A145" s="327" t="s">
        <v>378</v>
      </c>
      <c r="B145" s="273" t="s">
        <v>424</v>
      </c>
      <c r="C145" s="267">
        <f>D145+K145+L145</f>
        <v>0</v>
      </c>
      <c r="D145" s="267">
        <f>E145+F145+G145+H145+I145+J145</f>
        <v>0</v>
      </c>
      <c r="E145" s="271"/>
      <c r="F145" s="271"/>
      <c r="G145" s="271"/>
      <c r="H145" s="271"/>
      <c r="I145" s="271"/>
      <c r="J145" s="271"/>
      <c r="K145" s="271"/>
      <c r="L145" s="271"/>
      <c r="M145" s="271" t="e">
        <f>'[4]03'!#REF!+'[4]04'!#REF!</f>
        <v>#REF!</v>
      </c>
      <c r="N145" s="271" t="e">
        <f t="shared" si="26"/>
        <v>#REF!</v>
      </c>
      <c r="O145" s="271" t="e">
        <f>'[4]07'!#REF!</f>
        <v>#REF!</v>
      </c>
      <c r="P145" s="271" t="e">
        <f t="shared" si="27"/>
        <v>#REF!</v>
      </c>
    </row>
    <row r="146" spans="1:16" ht="24.75" customHeight="1" hidden="1">
      <c r="A146" s="327" t="s">
        <v>425</v>
      </c>
      <c r="B146" s="273" t="s">
        <v>333</v>
      </c>
      <c r="C146" s="267">
        <f>C147+C156</f>
        <v>3783844</v>
      </c>
      <c r="D146" s="267">
        <f aca="true" t="shared" si="28" ref="D146:L146">D147+D156</f>
        <v>153933</v>
      </c>
      <c r="E146" s="267">
        <f t="shared" si="28"/>
        <v>152030</v>
      </c>
      <c r="F146" s="267">
        <f t="shared" si="28"/>
        <v>0</v>
      </c>
      <c r="G146" s="267">
        <f t="shared" si="28"/>
        <v>0</v>
      </c>
      <c r="H146" s="267">
        <f t="shared" si="28"/>
        <v>0</v>
      </c>
      <c r="I146" s="267">
        <f t="shared" si="28"/>
        <v>1903</v>
      </c>
      <c r="J146" s="267">
        <f t="shared" si="28"/>
        <v>0</v>
      </c>
      <c r="K146" s="267">
        <f t="shared" si="28"/>
        <v>3419094</v>
      </c>
      <c r="L146" s="267">
        <f t="shared" si="28"/>
        <v>210817</v>
      </c>
      <c r="M146" s="267" t="e">
        <f>'[4]03'!#REF!+'[4]04'!#REF!</f>
        <v>#REF!</v>
      </c>
      <c r="N146" s="267" t="e">
        <f t="shared" si="26"/>
        <v>#REF!</v>
      </c>
      <c r="O146" s="267" t="e">
        <f>'[4]07'!#REF!</f>
        <v>#REF!</v>
      </c>
      <c r="P146" s="267" t="e">
        <f t="shared" si="27"/>
        <v>#REF!</v>
      </c>
    </row>
    <row r="147" spans="1:16" ht="24.75" customHeight="1" hidden="1">
      <c r="A147" s="327" t="s">
        <v>24</v>
      </c>
      <c r="B147" s="274" t="s">
        <v>426</v>
      </c>
      <c r="C147" s="267">
        <f>SUM(C148:C155)</f>
        <v>3570996</v>
      </c>
      <c r="D147" s="267">
        <f aca="true" t="shared" si="29" ref="D147:L147">SUM(D148:D155)</f>
        <v>28994</v>
      </c>
      <c r="E147" s="267">
        <f t="shared" si="29"/>
        <v>28591</v>
      </c>
      <c r="F147" s="267">
        <f t="shared" si="29"/>
        <v>0</v>
      </c>
      <c r="G147" s="267">
        <f t="shared" si="29"/>
        <v>0</v>
      </c>
      <c r="H147" s="267">
        <f t="shared" si="29"/>
        <v>0</v>
      </c>
      <c r="I147" s="267">
        <f t="shared" si="29"/>
        <v>403</v>
      </c>
      <c r="J147" s="267">
        <f t="shared" si="29"/>
        <v>0</v>
      </c>
      <c r="K147" s="267">
        <f t="shared" si="29"/>
        <v>3331185</v>
      </c>
      <c r="L147" s="267">
        <f t="shared" si="29"/>
        <v>210817</v>
      </c>
      <c r="M147" s="267" t="e">
        <f>'[4]03'!#REF!+'[4]04'!#REF!</f>
        <v>#REF!</v>
      </c>
      <c r="N147" s="267" t="e">
        <f t="shared" si="26"/>
        <v>#REF!</v>
      </c>
      <c r="O147" s="267" t="e">
        <f>'[4]07'!#REF!</f>
        <v>#REF!</v>
      </c>
      <c r="P147" s="267" t="e">
        <f t="shared" si="27"/>
        <v>#REF!</v>
      </c>
    </row>
    <row r="148" spans="1:16" ht="24.75" customHeight="1" hidden="1">
      <c r="A148" s="326" t="s">
        <v>427</v>
      </c>
      <c r="B148" s="270" t="s">
        <v>367</v>
      </c>
      <c r="C148" s="267">
        <f aca="true" t="shared" si="30" ref="C148:C156">D148+K148+L148</f>
        <v>151549</v>
      </c>
      <c r="D148" s="267">
        <f aca="true" t="shared" si="31" ref="D148:D156">E148+F148+G148+H148+I148+J148</f>
        <v>12849</v>
      </c>
      <c r="E148" s="271">
        <v>12446</v>
      </c>
      <c r="F148" s="271"/>
      <c r="G148" s="271"/>
      <c r="H148" s="271"/>
      <c r="I148" s="271">
        <v>403</v>
      </c>
      <c r="J148" s="271"/>
      <c r="K148" s="271">
        <v>35200</v>
      </c>
      <c r="L148" s="271">
        <v>103500</v>
      </c>
      <c r="M148" s="271" t="e">
        <f>'[4]03'!#REF!+'[4]04'!#REF!</f>
        <v>#REF!</v>
      </c>
      <c r="N148" s="271" t="e">
        <f t="shared" si="26"/>
        <v>#REF!</v>
      </c>
      <c r="O148" s="271" t="e">
        <f>'[4]07'!#REF!</f>
        <v>#REF!</v>
      </c>
      <c r="P148" s="271" t="e">
        <f t="shared" si="27"/>
        <v>#REF!</v>
      </c>
    </row>
    <row r="149" spans="1:16" ht="24.75" customHeight="1" hidden="1">
      <c r="A149" s="326" t="s">
        <v>428</v>
      </c>
      <c r="B149" s="270" t="s">
        <v>429</v>
      </c>
      <c r="C149" s="267">
        <f t="shared" si="30"/>
        <v>0</v>
      </c>
      <c r="D149" s="267">
        <f t="shared" si="31"/>
        <v>0</v>
      </c>
      <c r="E149" s="271"/>
      <c r="F149" s="271"/>
      <c r="G149" s="271"/>
      <c r="H149" s="271"/>
      <c r="I149" s="271"/>
      <c r="J149" s="271"/>
      <c r="K149" s="271"/>
      <c r="L149" s="271"/>
      <c r="M149" s="271" t="e">
        <f>'[4]03'!#REF!+'[4]04'!#REF!</f>
        <v>#REF!</v>
      </c>
      <c r="N149" s="271" t="e">
        <f t="shared" si="26"/>
        <v>#REF!</v>
      </c>
      <c r="O149" s="271" t="e">
        <f>'[4]07'!#REF!</f>
        <v>#REF!</v>
      </c>
      <c r="P149" s="271" t="e">
        <f t="shared" si="27"/>
        <v>#REF!</v>
      </c>
    </row>
    <row r="150" spans="1:16" ht="24.75" customHeight="1" hidden="1">
      <c r="A150" s="326" t="s">
        <v>430</v>
      </c>
      <c r="B150" s="270" t="s">
        <v>454</v>
      </c>
      <c r="C150" s="267">
        <f t="shared" si="30"/>
        <v>0</v>
      </c>
      <c r="D150" s="267">
        <f t="shared" si="31"/>
        <v>0</v>
      </c>
      <c r="E150" s="271"/>
      <c r="F150" s="271"/>
      <c r="G150" s="271"/>
      <c r="H150" s="271"/>
      <c r="I150" s="271"/>
      <c r="J150" s="271"/>
      <c r="K150" s="271"/>
      <c r="L150" s="271"/>
      <c r="M150" s="271" t="e">
        <f>'[4]03'!#REF!</f>
        <v>#REF!</v>
      </c>
      <c r="N150" s="271" t="e">
        <f t="shared" si="26"/>
        <v>#REF!</v>
      </c>
      <c r="O150" s="271" t="e">
        <f>'[4]07'!#REF!</f>
        <v>#REF!</v>
      </c>
      <c r="P150" s="271" t="e">
        <f t="shared" si="27"/>
        <v>#REF!</v>
      </c>
    </row>
    <row r="151" spans="1:16" ht="24.75" customHeight="1" hidden="1">
      <c r="A151" s="326" t="s">
        <v>432</v>
      </c>
      <c r="B151" s="270" t="s">
        <v>431</v>
      </c>
      <c r="C151" s="267">
        <f t="shared" si="30"/>
        <v>3068593</v>
      </c>
      <c r="D151" s="267">
        <f t="shared" si="31"/>
        <v>0</v>
      </c>
      <c r="E151" s="271"/>
      <c r="F151" s="271"/>
      <c r="G151" s="271"/>
      <c r="H151" s="271"/>
      <c r="I151" s="271"/>
      <c r="J151" s="271"/>
      <c r="K151" s="271">
        <v>3068593</v>
      </c>
      <c r="L151" s="271"/>
      <c r="M151" s="271" t="e">
        <f>'[4]03'!#REF!+'[4]04'!#REF!</f>
        <v>#REF!</v>
      </c>
      <c r="N151" s="271" t="e">
        <f t="shared" si="26"/>
        <v>#REF!</v>
      </c>
      <c r="O151" s="271" t="e">
        <f>'[4]07'!#REF!</f>
        <v>#REF!</v>
      </c>
      <c r="P151" s="271" t="e">
        <f t="shared" si="27"/>
        <v>#REF!</v>
      </c>
    </row>
    <row r="152" spans="1:16" ht="24.75" customHeight="1" hidden="1">
      <c r="A152" s="326" t="s">
        <v>434</v>
      </c>
      <c r="B152" s="270" t="s">
        <v>433</v>
      </c>
      <c r="C152" s="267">
        <f t="shared" si="30"/>
        <v>198092</v>
      </c>
      <c r="D152" s="267">
        <f t="shared" si="31"/>
        <v>0</v>
      </c>
      <c r="E152" s="271"/>
      <c r="F152" s="271"/>
      <c r="G152" s="271"/>
      <c r="H152" s="271"/>
      <c r="I152" s="271"/>
      <c r="J152" s="271"/>
      <c r="K152" s="271">
        <v>198092</v>
      </c>
      <c r="L152" s="271"/>
      <c r="M152" s="271" t="e">
        <f>'[4]03'!#REF!+'[4]04'!#REF!</f>
        <v>#REF!</v>
      </c>
      <c r="N152" s="271" t="e">
        <f t="shared" si="26"/>
        <v>#REF!</v>
      </c>
      <c r="O152" s="271" t="e">
        <f>'[4]07'!#REF!</f>
        <v>#REF!</v>
      </c>
      <c r="P152" s="271" t="e">
        <f t="shared" si="27"/>
        <v>#REF!</v>
      </c>
    </row>
    <row r="153" spans="1:16" ht="24.75" customHeight="1" hidden="1">
      <c r="A153" s="326" t="s">
        <v>436</v>
      </c>
      <c r="B153" s="270" t="s">
        <v>435</v>
      </c>
      <c r="C153" s="267">
        <f t="shared" si="30"/>
        <v>0</v>
      </c>
      <c r="D153" s="267">
        <f t="shared" si="31"/>
        <v>0</v>
      </c>
      <c r="E153" s="271"/>
      <c r="F153" s="271"/>
      <c r="G153" s="271"/>
      <c r="H153" s="271"/>
      <c r="I153" s="271"/>
      <c r="J153" s="271"/>
      <c r="K153" s="271"/>
      <c r="L153" s="271"/>
      <c r="M153" s="271" t="e">
        <f>'[4]03'!#REF!+'[4]04'!#REF!</f>
        <v>#REF!</v>
      </c>
      <c r="N153" s="271" t="e">
        <f t="shared" si="26"/>
        <v>#REF!</v>
      </c>
      <c r="O153" s="271" t="e">
        <f>'[4]07'!#REF!</f>
        <v>#REF!</v>
      </c>
      <c r="P153" s="271" t="e">
        <f t="shared" si="27"/>
        <v>#REF!</v>
      </c>
    </row>
    <row r="154" spans="1:16" ht="24.75" customHeight="1" hidden="1">
      <c r="A154" s="326" t="s">
        <v>438</v>
      </c>
      <c r="B154" s="275" t="s">
        <v>437</v>
      </c>
      <c r="C154" s="267">
        <f t="shared" si="30"/>
        <v>0</v>
      </c>
      <c r="D154" s="267">
        <f t="shared" si="31"/>
        <v>0</v>
      </c>
      <c r="E154" s="271"/>
      <c r="F154" s="271"/>
      <c r="G154" s="271"/>
      <c r="H154" s="271"/>
      <c r="I154" s="271"/>
      <c r="J154" s="271"/>
      <c r="K154" s="271"/>
      <c r="L154" s="271"/>
      <c r="M154" s="271" t="e">
        <f>'[4]03'!#REF!+'[4]04'!#REF!</f>
        <v>#REF!</v>
      </c>
      <c r="N154" s="271" t="e">
        <f t="shared" si="26"/>
        <v>#REF!</v>
      </c>
      <c r="O154" s="271" t="e">
        <f>'[4]07'!#REF!</f>
        <v>#REF!</v>
      </c>
      <c r="P154" s="271" t="e">
        <f t="shared" si="27"/>
        <v>#REF!</v>
      </c>
    </row>
    <row r="155" spans="1:16" ht="24.75" customHeight="1" hidden="1">
      <c r="A155" s="326" t="s">
        <v>455</v>
      </c>
      <c r="B155" s="270" t="s">
        <v>439</v>
      </c>
      <c r="C155" s="267">
        <f t="shared" si="30"/>
        <v>152762</v>
      </c>
      <c r="D155" s="267">
        <f t="shared" si="31"/>
        <v>16145</v>
      </c>
      <c r="E155" s="271">
        <v>16145</v>
      </c>
      <c r="F155" s="271"/>
      <c r="G155" s="271"/>
      <c r="H155" s="271"/>
      <c r="I155" s="271"/>
      <c r="J155" s="271"/>
      <c r="K155" s="271">
        <v>29300</v>
      </c>
      <c r="L155" s="271">
        <v>107317</v>
      </c>
      <c r="M155" s="271" t="e">
        <f>'[4]03'!#REF!+'[4]04'!#REF!</f>
        <v>#REF!</v>
      </c>
      <c r="N155" s="271" t="e">
        <f t="shared" si="26"/>
        <v>#REF!</v>
      </c>
      <c r="O155" s="271" t="e">
        <f>'[4]07'!#REF!</f>
        <v>#REF!</v>
      </c>
      <c r="P155" s="271" t="e">
        <f t="shared" si="27"/>
        <v>#REF!</v>
      </c>
    </row>
    <row r="156" spans="1:16" ht="24.75" customHeight="1" hidden="1">
      <c r="A156" s="327" t="s">
        <v>25</v>
      </c>
      <c r="B156" s="273" t="s">
        <v>440</v>
      </c>
      <c r="C156" s="267">
        <f t="shared" si="30"/>
        <v>212848</v>
      </c>
      <c r="D156" s="267">
        <f t="shared" si="31"/>
        <v>124939</v>
      </c>
      <c r="E156" s="271">
        <v>123439</v>
      </c>
      <c r="F156" s="271"/>
      <c r="G156" s="271"/>
      <c r="H156" s="271"/>
      <c r="I156" s="271">
        <v>1500</v>
      </c>
      <c r="J156" s="271"/>
      <c r="K156" s="271">
        <v>87909</v>
      </c>
      <c r="L156" s="271"/>
      <c r="M156" s="267" t="e">
        <f>'[4]03'!#REF!+'[4]04'!#REF!</f>
        <v>#REF!</v>
      </c>
      <c r="N156" s="267" t="e">
        <f t="shared" si="26"/>
        <v>#REF!</v>
      </c>
      <c r="O156" s="267" t="e">
        <f>'[4]07'!#REF!</f>
        <v>#REF!</v>
      </c>
      <c r="P156" s="267" t="e">
        <f t="shared" si="27"/>
        <v>#REF!</v>
      </c>
    </row>
    <row r="157" spans="1:16" ht="24.75" customHeight="1" hidden="1">
      <c r="A157" s="237" t="s">
        <v>36</v>
      </c>
      <c r="B157" s="309" t="s">
        <v>478</v>
      </c>
      <c r="C157" s="276">
        <f>(C148+C149+C150)/C147</f>
        <v>0.04243886019474679</v>
      </c>
      <c r="D157" s="328">
        <f aca="true" t="shared" si="32" ref="D157:L157">(D148+D149+D150)/D147</f>
        <v>0.443160653928399</v>
      </c>
      <c r="E157" s="276">
        <f t="shared" si="32"/>
        <v>0.43531181140918473</v>
      </c>
      <c r="F157" s="276" t="e">
        <f t="shared" si="32"/>
        <v>#DIV/0!</v>
      </c>
      <c r="G157" s="276" t="e">
        <f t="shared" si="32"/>
        <v>#DIV/0!</v>
      </c>
      <c r="H157" s="276" t="e">
        <f t="shared" si="32"/>
        <v>#DIV/0!</v>
      </c>
      <c r="I157" s="276">
        <f t="shared" si="32"/>
        <v>1</v>
      </c>
      <c r="J157" s="276" t="e">
        <f t="shared" si="32"/>
        <v>#DIV/0!</v>
      </c>
      <c r="K157" s="276">
        <f t="shared" si="32"/>
        <v>0.010566810309244308</v>
      </c>
      <c r="L157" s="276">
        <f t="shared" si="32"/>
        <v>0.4909471247574911</v>
      </c>
      <c r="M157" s="258"/>
      <c r="N157" s="310"/>
      <c r="O157" s="310"/>
      <c r="P157" s="310"/>
    </row>
    <row r="158" spans="1:16" ht="15.75" hidden="1">
      <c r="A158" s="721" t="s">
        <v>479</v>
      </c>
      <c r="B158" s="721"/>
      <c r="C158" s="271">
        <f>C141-C144-C145-C146</f>
        <v>0</v>
      </c>
      <c r="D158" s="271">
        <f aca="true" t="shared" si="33" ref="D158:L158">D141-D144-D145-D146</f>
        <v>0</v>
      </c>
      <c r="E158" s="271">
        <f t="shared" si="33"/>
        <v>0</v>
      </c>
      <c r="F158" s="271">
        <f t="shared" si="33"/>
        <v>0</v>
      </c>
      <c r="G158" s="271">
        <f t="shared" si="33"/>
        <v>0</v>
      </c>
      <c r="H158" s="271">
        <f t="shared" si="33"/>
        <v>0</v>
      </c>
      <c r="I158" s="271">
        <f t="shared" si="33"/>
        <v>0</v>
      </c>
      <c r="J158" s="271">
        <f t="shared" si="33"/>
        <v>0</v>
      </c>
      <c r="K158" s="271">
        <f t="shared" si="33"/>
        <v>0</v>
      </c>
      <c r="L158" s="271">
        <f t="shared" si="33"/>
        <v>0</v>
      </c>
      <c r="M158" s="258"/>
      <c r="N158" s="310"/>
      <c r="O158" s="310"/>
      <c r="P158" s="310"/>
    </row>
    <row r="159" spans="1:16" ht="15.75" hidden="1">
      <c r="A159" s="722" t="s">
        <v>480</v>
      </c>
      <c r="B159" s="722"/>
      <c r="C159" s="271">
        <f>C146-C147-C156</f>
        <v>0</v>
      </c>
      <c r="D159" s="271">
        <f aca="true" t="shared" si="34" ref="D159:L159">D146-D147-D156</f>
        <v>0</v>
      </c>
      <c r="E159" s="271">
        <f t="shared" si="34"/>
        <v>0</v>
      </c>
      <c r="F159" s="271">
        <f t="shared" si="34"/>
        <v>0</v>
      </c>
      <c r="G159" s="271">
        <f t="shared" si="34"/>
        <v>0</v>
      </c>
      <c r="H159" s="271">
        <f t="shared" si="34"/>
        <v>0</v>
      </c>
      <c r="I159" s="271">
        <f t="shared" si="34"/>
        <v>0</v>
      </c>
      <c r="J159" s="271">
        <f t="shared" si="34"/>
        <v>0</v>
      </c>
      <c r="K159" s="271">
        <f t="shared" si="34"/>
        <v>0</v>
      </c>
      <c r="L159" s="271">
        <f t="shared" si="34"/>
        <v>0</v>
      </c>
      <c r="M159" s="258"/>
      <c r="N159" s="310"/>
      <c r="O159" s="310"/>
      <c r="P159" s="310"/>
    </row>
    <row r="160" spans="1:16" ht="18.75" hidden="1">
      <c r="A160" s="299"/>
      <c r="B160" s="311" t="s">
        <v>484</v>
      </c>
      <c r="C160" s="311"/>
      <c r="D160" s="312"/>
      <c r="E160" s="312"/>
      <c r="F160" s="312"/>
      <c r="G160" s="723" t="s">
        <v>484</v>
      </c>
      <c r="H160" s="723"/>
      <c r="I160" s="723"/>
      <c r="J160" s="723"/>
      <c r="K160" s="723"/>
      <c r="L160" s="723"/>
      <c r="M160" s="299"/>
      <c r="N160" s="299"/>
      <c r="O160" s="299"/>
      <c r="P160" s="299"/>
    </row>
    <row r="161" spans="1:16" ht="18.75" hidden="1">
      <c r="A161" s="743" t="s">
        <v>481</v>
      </c>
      <c r="B161" s="743"/>
      <c r="C161" s="743"/>
      <c r="D161" s="743"/>
      <c r="E161" s="312"/>
      <c r="F161" s="312"/>
      <c r="G161" s="329"/>
      <c r="H161" s="744" t="s">
        <v>485</v>
      </c>
      <c r="I161" s="744"/>
      <c r="J161" s="744"/>
      <c r="K161" s="744"/>
      <c r="L161" s="744"/>
      <c r="M161" s="299"/>
      <c r="N161" s="299"/>
      <c r="O161" s="299"/>
      <c r="P161" s="299"/>
    </row>
    <row r="162" ht="15" hidden="1"/>
    <row r="163" ht="15" hidden="1"/>
    <row r="164" ht="15" hidden="1"/>
    <row r="165" ht="15" hidden="1"/>
    <row r="166" ht="15" hidden="1"/>
    <row r="167" ht="15" hidden="1"/>
    <row r="168" ht="15" hidden="1"/>
    <row r="169" ht="15" hidden="1"/>
    <row r="170" ht="15" hidden="1"/>
    <row r="171" ht="15" hidden="1"/>
    <row r="172" spans="1:13" ht="16.5" hidden="1">
      <c r="A172" s="728" t="s">
        <v>459</v>
      </c>
      <c r="B172" s="729"/>
      <c r="C172" s="298"/>
      <c r="D172" s="730" t="s">
        <v>380</v>
      </c>
      <c r="E172" s="730"/>
      <c r="F172" s="730"/>
      <c r="G172" s="730"/>
      <c r="H172" s="730"/>
      <c r="I172" s="730"/>
      <c r="J172" s="730"/>
      <c r="K172" s="731"/>
      <c r="L172" s="731"/>
      <c r="M172" s="299"/>
    </row>
    <row r="173" spans="1:13" ht="16.5" hidden="1">
      <c r="A173" s="733" t="s">
        <v>405</v>
      </c>
      <c r="B173" s="733"/>
      <c r="C173" s="733"/>
      <c r="D173" s="730" t="s">
        <v>460</v>
      </c>
      <c r="E173" s="730"/>
      <c r="F173" s="730"/>
      <c r="G173" s="730"/>
      <c r="H173" s="730"/>
      <c r="I173" s="730"/>
      <c r="J173" s="730"/>
      <c r="K173" s="734" t="s">
        <v>489</v>
      </c>
      <c r="L173" s="734"/>
      <c r="M173" s="299"/>
    </row>
    <row r="174" spans="1:13" ht="16.5" hidden="1">
      <c r="A174" s="733" t="s">
        <v>406</v>
      </c>
      <c r="B174" s="733"/>
      <c r="C174" s="253"/>
      <c r="D174" s="735" t="s">
        <v>483</v>
      </c>
      <c r="E174" s="735"/>
      <c r="F174" s="735"/>
      <c r="G174" s="735"/>
      <c r="H174" s="735"/>
      <c r="I174" s="735"/>
      <c r="J174" s="735"/>
      <c r="K174" s="731"/>
      <c r="L174" s="731"/>
      <c r="M174" s="299"/>
    </row>
    <row r="175" spans="1:13" ht="15.75" hidden="1">
      <c r="A175" s="255" t="s">
        <v>407</v>
      </c>
      <c r="B175" s="255"/>
      <c r="C175" s="256"/>
      <c r="D175" s="271"/>
      <c r="E175" s="271">
        <v>885923</v>
      </c>
      <c r="F175" s="271"/>
      <c r="G175" s="271">
        <v>131438</v>
      </c>
      <c r="H175" s="271"/>
      <c r="I175" s="271">
        <v>900603</v>
      </c>
      <c r="J175" s="271"/>
      <c r="K175" s="271">
        <v>4102035.7</v>
      </c>
      <c r="L175" s="271"/>
      <c r="M175" s="299"/>
    </row>
    <row r="176" spans="1:13" ht="15.75" hidden="1">
      <c r="A176" s="234"/>
      <c r="B176" s="234" t="s">
        <v>461</v>
      </c>
      <c r="C176" s="234"/>
      <c r="D176" s="234"/>
      <c r="E176" s="234"/>
      <c r="F176" s="234"/>
      <c r="G176" s="234"/>
      <c r="H176" s="234"/>
      <c r="I176" s="234"/>
      <c r="J176" s="234"/>
      <c r="K176" s="737"/>
      <c r="L176" s="737"/>
      <c r="M176" s="299"/>
    </row>
    <row r="177" spans="1:13" ht="15.75" hidden="1">
      <c r="A177" s="643" t="s">
        <v>382</v>
      </c>
      <c r="B177" s="644"/>
      <c r="C177" s="703" t="s">
        <v>18</v>
      </c>
      <c r="D177" s="704" t="s">
        <v>462</v>
      </c>
      <c r="E177" s="704"/>
      <c r="F177" s="704"/>
      <c r="G177" s="704"/>
      <c r="H177" s="704"/>
      <c r="I177" s="704"/>
      <c r="J177" s="704"/>
      <c r="K177" s="704"/>
      <c r="L177" s="704"/>
      <c r="M177" s="299"/>
    </row>
    <row r="178" spans="1:13" ht="15.75" hidden="1">
      <c r="A178" s="645"/>
      <c r="B178" s="646"/>
      <c r="C178" s="703"/>
      <c r="D178" s="738" t="s">
        <v>464</v>
      </c>
      <c r="E178" s="739"/>
      <c r="F178" s="739"/>
      <c r="G178" s="739"/>
      <c r="H178" s="739"/>
      <c r="I178" s="739"/>
      <c r="J178" s="740"/>
      <c r="K178" s="521" t="s">
        <v>465</v>
      </c>
      <c r="L178" s="521" t="s">
        <v>466</v>
      </c>
      <c r="M178" s="299"/>
    </row>
    <row r="179" spans="1:13" ht="15.75" hidden="1">
      <c r="A179" s="645"/>
      <c r="B179" s="646"/>
      <c r="C179" s="703"/>
      <c r="D179" s="532" t="s">
        <v>17</v>
      </c>
      <c r="E179" s="523" t="s">
        <v>7</v>
      </c>
      <c r="F179" s="524"/>
      <c r="G179" s="524"/>
      <c r="H179" s="524"/>
      <c r="I179" s="524"/>
      <c r="J179" s="525"/>
      <c r="K179" s="741"/>
      <c r="L179" s="526"/>
      <c r="M179" s="299"/>
    </row>
    <row r="180" spans="1:16" ht="15.75" hidden="1">
      <c r="A180" s="701"/>
      <c r="B180" s="702"/>
      <c r="C180" s="703"/>
      <c r="D180" s="532"/>
      <c r="E180" s="189" t="s">
        <v>467</v>
      </c>
      <c r="F180" s="189" t="s">
        <v>468</v>
      </c>
      <c r="G180" s="189" t="s">
        <v>469</v>
      </c>
      <c r="H180" s="189" t="s">
        <v>470</v>
      </c>
      <c r="I180" s="189" t="s">
        <v>471</v>
      </c>
      <c r="J180" s="189" t="s">
        <v>472</v>
      </c>
      <c r="K180" s="742"/>
      <c r="L180" s="522"/>
      <c r="M180" s="718" t="s">
        <v>473</v>
      </c>
      <c r="N180" s="718"/>
      <c r="O180" s="718"/>
      <c r="P180" s="718"/>
    </row>
    <row r="181" spans="1:16" ht="15" hidden="1">
      <c r="A181" s="719" t="s">
        <v>6</v>
      </c>
      <c r="B181" s="720"/>
      <c r="C181" s="302">
        <v>1</v>
      </c>
      <c r="D181" s="303">
        <v>2</v>
      </c>
      <c r="E181" s="302">
        <v>3</v>
      </c>
      <c r="F181" s="303">
        <v>4</v>
      </c>
      <c r="G181" s="302">
        <v>5</v>
      </c>
      <c r="H181" s="303">
        <v>6</v>
      </c>
      <c r="I181" s="302">
        <v>7</v>
      </c>
      <c r="J181" s="303">
        <v>8</v>
      </c>
      <c r="K181" s="302">
        <v>9</v>
      </c>
      <c r="L181" s="303">
        <v>10</v>
      </c>
      <c r="M181" s="304" t="s">
        <v>474</v>
      </c>
      <c r="N181" s="305" t="s">
        <v>475</v>
      </c>
      <c r="O181" s="305" t="s">
        <v>476</v>
      </c>
      <c r="P181" s="305" t="s">
        <v>477</v>
      </c>
    </row>
    <row r="182" spans="1:16" ht="24.75" customHeight="1" hidden="1">
      <c r="A182" s="325" t="s">
        <v>0</v>
      </c>
      <c r="B182" s="266" t="s">
        <v>420</v>
      </c>
      <c r="C182" s="267">
        <f>C183+C184</f>
        <v>18825447</v>
      </c>
      <c r="D182" s="267">
        <f aca="true" t="shared" si="35" ref="D182:L182">D183+D184</f>
        <v>2403583</v>
      </c>
      <c r="E182" s="267">
        <f t="shared" si="35"/>
        <v>1170412</v>
      </c>
      <c r="F182" s="267">
        <f t="shared" si="35"/>
        <v>0</v>
      </c>
      <c r="G182" s="267">
        <f t="shared" si="35"/>
        <v>131438</v>
      </c>
      <c r="H182" s="267">
        <f t="shared" si="35"/>
        <v>651569</v>
      </c>
      <c r="I182" s="267">
        <f t="shared" si="35"/>
        <v>276284</v>
      </c>
      <c r="J182" s="267">
        <f t="shared" si="35"/>
        <v>173880</v>
      </c>
      <c r="K182" s="267">
        <f t="shared" si="35"/>
        <v>2849581</v>
      </c>
      <c r="L182" s="267">
        <f t="shared" si="35"/>
        <v>13572283</v>
      </c>
      <c r="M182" s="267" t="e">
        <f>'[4]03'!#REF!+'[4]04'!#REF!</f>
        <v>#REF!</v>
      </c>
      <c r="N182" s="267" t="e">
        <f>C182-M182</f>
        <v>#REF!</v>
      </c>
      <c r="O182" s="267" t="e">
        <f>'[4]07'!#REF!</f>
        <v>#REF!</v>
      </c>
      <c r="P182" s="267" t="e">
        <f>C182-O182</f>
        <v>#REF!</v>
      </c>
    </row>
    <row r="183" spans="1:16" ht="24.75" customHeight="1" hidden="1">
      <c r="A183" s="326">
        <v>1</v>
      </c>
      <c r="B183" s="270" t="s">
        <v>421</v>
      </c>
      <c r="C183" s="267">
        <f>D183+K183+L183</f>
        <v>6020000</v>
      </c>
      <c r="D183" s="267">
        <f>E183+F183+G183+H183+I183+J183</f>
        <v>1917964</v>
      </c>
      <c r="E183" s="271">
        <v>885923</v>
      </c>
      <c r="F183" s="271">
        <v>0</v>
      </c>
      <c r="G183" s="271">
        <v>131438</v>
      </c>
      <c r="H183" s="271">
        <v>649319</v>
      </c>
      <c r="I183" s="271">
        <v>251284</v>
      </c>
      <c r="J183" s="271">
        <v>0</v>
      </c>
      <c r="K183" s="271">
        <v>442933</v>
      </c>
      <c r="L183" s="271">
        <v>3659103</v>
      </c>
      <c r="M183" s="271" t="e">
        <f>'[4]03'!#REF!+'[4]04'!#REF!</f>
        <v>#REF!</v>
      </c>
      <c r="N183" s="271" t="e">
        <f aca="true" t="shared" si="36" ref="N183:N197">C183-M183</f>
        <v>#REF!</v>
      </c>
      <c r="O183" s="271" t="e">
        <f>'[4]07'!#REF!</f>
        <v>#REF!</v>
      </c>
      <c r="P183" s="271" t="e">
        <f aca="true" t="shared" si="37" ref="P183:P197">C183-O183</f>
        <v>#REF!</v>
      </c>
    </row>
    <row r="184" spans="1:16" ht="24.75" customHeight="1" hidden="1">
      <c r="A184" s="326">
        <v>2</v>
      </c>
      <c r="B184" s="270" t="s">
        <v>422</v>
      </c>
      <c r="C184" s="267">
        <f>D184+K184+L184</f>
        <v>12805447</v>
      </c>
      <c r="D184" s="267">
        <f>E184+F184+G184+H184+I184+J184</f>
        <v>485619</v>
      </c>
      <c r="E184" s="271">
        <v>284489</v>
      </c>
      <c r="F184" s="271">
        <v>0</v>
      </c>
      <c r="G184" s="271">
        <v>0</v>
      </c>
      <c r="H184" s="271">
        <v>2250</v>
      </c>
      <c r="I184" s="271">
        <v>25000</v>
      </c>
      <c r="J184" s="271">
        <v>173880</v>
      </c>
      <c r="K184" s="271">
        <v>2406648</v>
      </c>
      <c r="L184" s="271">
        <v>9913180</v>
      </c>
      <c r="M184" s="271" t="e">
        <f>'[4]03'!#REF!+'[4]04'!#REF!</f>
        <v>#REF!</v>
      </c>
      <c r="N184" s="271" t="e">
        <f t="shared" si="36"/>
        <v>#REF!</v>
      </c>
      <c r="O184" s="271" t="e">
        <f>'[4]07'!#REF!</f>
        <v>#REF!</v>
      </c>
      <c r="P184" s="271" t="e">
        <f t="shared" si="37"/>
        <v>#REF!</v>
      </c>
    </row>
    <row r="185" spans="1:16" ht="24.75" customHeight="1" hidden="1">
      <c r="A185" s="327" t="s">
        <v>1</v>
      </c>
      <c r="B185" s="273" t="s">
        <v>423</v>
      </c>
      <c r="C185" s="267">
        <f>D185+K185+L185</f>
        <v>111980</v>
      </c>
      <c r="D185" s="267">
        <f>E185+F185+G185+H185+I185+J185</f>
        <v>10580</v>
      </c>
      <c r="E185" s="271">
        <v>10580</v>
      </c>
      <c r="F185" s="271">
        <v>0</v>
      </c>
      <c r="G185" s="271">
        <v>0</v>
      </c>
      <c r="H185" s="271">
        <v>0</v>
      </c>
      <c r="I185" s="271">
        <v>0</v>
      </c>
      <c r="J185" s="271">
        <v>0</v>
      </c>
      <c r="K185" s="271">
        <v>0</v>
      </c>
      <c r="L185" s="271">
        <v>101400</v>
      </c>
      <c r="M185" s="271" t="e">
        <f>'[4]03'!#REF!+'[4]04'!#REF!</f>
        <v>#REF!</v>
      </c>
      <c r="N185" s="271" t="e">
        <f t="shared" si="36"/>
        <v>#REF!</v>
      </c>
      <c r="O185" s="271" t="e">
        <f>'[4]07'!#REF!</f>
        <v>#REF!</v>
      </c>
      <c r="P185" s="271" t="e">
        <f t="shared" si="37"/>
        <v>#REF!</v>
      </c>
    </row>
    <row r="186" spans="1:16" ht="24.75" customHeight="1" hidden="1">
      <c r="A186" s="327" t="s">
        <v>378</v>
      </c>
      <c r="B186" s="273" t="s">
        <v>424</v>
      </c>
      <c r="C186" s="267">
        <f>D186+K186+L186</f>
        <v>0</v>
      </c>
      <c r="D186" s="267">
        <f>E186+F186+G186+H186+I186+J186</f>
        <v>0</v>
      </c>
      <c r="E186" s="271">
        <v>0</v>
      </c>
      <c r="F186" s="271">
        <v>0</v>
      </c>
      <c r="G186" s="271">
        <v>0</v>
      </c>
      <c r="H186" s="271">
        <v>0</v>
      </c>
      <c r="I186" s="271">
        <v>0</v>
      </c>
      <c r="J186" s="271">
        <v>0</v>
      </c>
      <c r="K186" s="271">
        <v>0</v>
      </c>
      <c r="L186" s="271">
        <v>0</v>
      </c>
      <c r="M186" s="271" t="e">
        <f>'[4]03'!#REF!+'[4]04'!#REF!</f>
        <v>#REF!</v>
      </c>
      <c r="N186" s="271" t="e">
        <f t="shared" si="36"/>
        <v>#REF!</v>
      </c>
      <c r="O186" s="271" t="e">
        <f>'[4]07'!#REF!</f>
        <v>#REF!</v>
      </c>
      <c r="P186" s="271" t="e">
        <f t="shared" si="37"/>
        <v>#REF!</v>
      </c>
    </row>
    <row r="187" spans="1:16" ht="24.75" customHeight="1" hidden="1">
      <c r="A187" s="327" t="s">
        <v>425</v>
      </c>
      <c r="B187" s="273" t="s">
        <v>333</v>
      </c>
      <c r="C187" s="267">
        <f>C188+C197</f>
        <v>18713467</v>
      </c>
      <c r="D187" s="267">
        <f aca="true" t="shared" si="38" ref="D187:L187">D188+D197</f>
        <v>2393003</v>
      </c>
      <c r="E187" s="267">
        <f t="shared" si="38"/>
        <v>1159832</v>
      </c>
      <c r="F187" s="267">
        <f t="shared" si="38"/>
        <v>0</v>
      </c>
      <c r="G187" s="267">
        <f t="shared" si="38"/>
        <v>131438</v>
      </c>
      <c r="H187" s="267">
        <f t="shared" si="38"/>
        <v>651569</v>
      </c>
      <c r="I187" s="267">
        <f t="shared" si="38"/>
        <v>276284</v>
      </c>
      <c r="J187" s="267">
        <f t="shared" si="38"/>
        <v>173880</v>
      </c>
      <c r="K187" s="267">
        <f t="shared" si="38"/>
        <v>2849581</v>
      </c>
      <c r="L187" s="267">
        <f t="shared" si="38"/>
        <v>13470883</v>
      </c>
      <c r="M187" s="267" t="e">
        <f>'[4]03'!#REF!+'[4]04'!#REF!</f>
        <v>#REF!</v>
      </c>
      <c r="N187" s="267" t="e">
        <f t="shared" si="36"/>
        <v>#REF!</v>
      </c>
      <c r="O187" s="267" t="e">
        <f>'[4]07'!#REF!</f>
        <v>#REF!</v>
      </c>
      <c r="P187" s="267" t="e">
        <f t="shared" si="37"/>
        <v>#REF!</v>
      </c>
    </row>
    <row r="188" spans="1:16" ht="24.75" customHeight="1" hidden="1">
      <c r="A188" s="327" t="s">
        <v>24</v>
      </c>
      <c r="B188" s="274" t="s">
        <v>426</v>
      </c>
      <c r="C188" s="267">
        <f>SUM(C189:C196)</f>
        <v>16624101</v>
      </c>
      <c r="D188" s="267">
        <f aca="true" t="shared" si="39" ref="D188:L188">SUM(D189:D196)</f>
        <v>670472</v>
      </c>
      <c r="E188" s="267">
        <f t="shared" si="39"/>
        <v>468342</v>
      </c>
      <c r="F188" s="267">
        <f t="shared" si="39"/>
        <v>0</v>
      </c>
      <c r="G188" s="267">
        <f t="shared" si="39"/>
        <v>1000</v>
      </c>
      <c r="H188" s="267">
        <f t="shared" si="39"/>
        <v>2250</v>
      </c>
      <c r="I188" s="267">
        <f t="shared" si="39"/>
        <v>25000</v>
      </c>
      <c r="J188" s="267">
        <f t="shared" si="39"/>
        <v>173880</v>
      </c>
      <c r="K188" s="267">
        <f t="shared" si="39"/>
        <v>2849581</v>
      </c>
      <c r="L188" s="267">
        <f t="shared" si="39"/>
        <v>13104048</v>
      </c>
      <c r="M188" s="267" t="e">
        <f>'[4]03'!#REF!+'[4]04'!#REF!</f>
        <v>#REF!</v>
      </c>
      <c r="N188" s="267" t="e">
        <f t="shared" si="36"/>
        <v>#REF!</v>
      </c>
      <c r="O188" s="267" t="e">
        <f>'[4]07'!#REF!</f>
        <v>#REF!</v>
      </c>
      <c r="P188" s="267" t="e">
        <f t="shared" si="37"/>
        <v>#REF!</v>
      </c>
    </row>
    <row r="189" spans="1:16" ht="24.75" customHeight="1" hidden="1">
      <c r="A189" s="326" t="s">
        <v>427</v>
      </c>
      <c r="B189" s="270" t="s">
        <v>367</v>
      </c>
      <c r="C189" s="267">
        <f aca="true" t="shared" si="40" ref="C189:C197">D189+K189+L189</f>
        <v>2436657</v>
      </c>
      <c r="D189" s="267">
        <f aca="true" t="shared" si="41" ref="D189:D197">E189+F189+G189+H189+I189+J189</f>
        <v>272204</v>
      </c>
      <c r="E189" s="271">
        <v>124700</v>
      </c>
      <c r="F189" s="271">
        <v>0</v>
      </c>
      <c r="G189" s="271">
        <v>1000</v>
      </c>
      <c r="H189" s="271">
        <v>2250</v>
      </c>
      <c r="I189" s="271">
        <v>5000</v>
      </c>
      <c r="J189" s="271">
        <v>139254</v>
      </c>
      <c r="K189" s="271">
        <v>34708</v>
      </c>
      <c r="L189" s="271">
        <v>2129745</v>
      </c>
      <c r="M189" s="271" t="e">
        <f>'[4]03'!#REF!+'[4]04'!#REF!</f>
        <v>#REF!</v>
      </c>
      <c r="N189" s="271" t="e">
        <f t="shared" si="36"/>
        <v>#REF!</v>
      </c>
      <c r="O189" s="271" t="e">
        <f>'[4]07'!#REF!</f>
        <v>#REF!</v>
      </c>
      <c r="P189" s="271" t="e">
        <f t="shared" si="37"/>
        <v>#REF!</v>
      </c>
    </row>
    <row r="190" spans="1:16" ht="24.75" customHeight="1" hidden="1">
      <c r="A190" s="326" t="s">
        <v>428</v>
      </c>
      <c r="B190" s="270" t="s">
        <v>429</v>
      </c>
      <c r="C190" s="267">
        <f t="shared" si="40"/>
        <v>418123</v>
      </c>
      <c r="D190" s="267">
        <f t="shared" si="41"/>
        <v>200</v>
      </c>
      <c r="E190" s="271">
        <v>200</v>
      </c>
      <c r="F190" s="271">
        <v>0</v>
      </c>
      <c r="G190" s="271">
        <v>0</v>
      </c>
      <c r="H190" s="271">
        <v>0</v>
      </c>
      <c r="I190" s="271">
        <v>0</v>
      </c>
      <c r="J190" s="271">
        <v>0</v>
      </c>
      <c r="K190" s="271">
        <v>0</v>
      </c>
      <c r="L190" s="271">
        <v>417923</v>
      </c>
      <c r="M190" s="271" t="e">
        <f>'[4]03'!#REF!+'[4]04'!#REF!</f>
        <v>#REF!</v>
      </c>
      <c r="N190" s="271" t="e">
        <f t="shared" si="36"/>
        <v>#REF!</v>
      </c>
      <c r="O190" s="271" t="e">
        <f>'[4]07'!#REF!</f>
        <v>#REF!</v>
      </c>
      <c r="P190" s="271" t="e">
        <f t="shared" si="37"/>
        <v>#REF!</v>
      </c>
    </row>
    <row r="191" spans="1:16" ht="24.75" customHeight="1" hidden="1">
      <c r="A191" s="326" t="s">
        <v>430</v>
      </c>
      <c r="B191" s="270" t="s">
        <v>454</v>
      </c>
      <c r="C191" s="267">
        <f t="shared" si="40"/>
        <v>0</v>
      </c>
      <c r="D191" s="267">
        <f t="shared" si="41"/>
        <v>0</v>
      </c>
      <c r="E191" s="271">
        <v>0</v>
      </c>
      <c r="F191" s="271">
        <v>0</v>
      </c>
      <c r="G191" s="271">
        <v>0</v>
      </c>
      <c r="H191" s="271">
        <v>0</v>
      </c>
      <c r="I191" s="271">
        <v>0</v>
      </c>
      <c r="J191" s="271">
        <v>0</v>
      </c>
      <c r="K191" s="271">
        <v>0</v>
      </c>
      <c r="L191" s="271">
        <v>0</v>
      </c>
      <c r="M191" s="271" t="e">
        <f>'[4]03'!#REF!</f>
        <v>#REF!</v>
      </c>
      <c r="N191" s="271" t="e">
        <f t="shared" si="36"/>
        <v>#REF!</v>
      </c>
      <c r="O191" s="271" t="e">
        <f>'[4]07'!#REF!</f>
        <v>#REF!</v>
      </c>
      <c r="P191" s="271" t="e">
        <f t="shared" si="37"/>
        <v>#REF!</v>
      </c>
    </row>
    <row r="192" spans="1:16" ht="24.75" customHeight="1" hidden="1">
      <c r="A192" s="326" t="s">
        <v>432</v>
      </c>
      <c r="B192" s="270" t="s">
        <v>431</v>
      </c>
      <c r="C192" s="267">
        <f t="shared" si="40"/>
        <v>13654985</v>
      </c>
      <c r="D192" s="267">
        <f t="shared" si="41"/>
        <v>398068</v>
      </c>
      <c r="E192" s="271">
        <v>343442</v>
      </c>
      <c r="F192" s="271">
        <v>0</v>
      </c>
      <c r="G192" s="271">
        <v>0</v>
      </c>
      <c r="H192" s="271">
        <v>0</v>
      </c>
      <c r="I192" s="271">
        <v>20000</v>
      </c>
      <c r="J192" s="271">
        <v>34626</v>
      </c>
      <c r="K192" s="271">
        <v>2814873</v>
      </c>
      <c r="L192" s="271">
        <v>10442044</v>
      </c>
      <c r="M192" s="271" t="e">
        <f>'[4]03'!#REF!+'[4]04'!#REF!</f>
        <v>#REF!</v>
      </c>
      <c r="N192" s="271" t="e">
        <f t="shared" si="36"/>
        <v>#REF!</v>
      </c>
      <c r="O192" s="271" t="e">
        <f>'[4]07'!#REF!</f>
        <v>#REF!</v>
      </c>
      <c r="P192" s="271" t="e">
        <f t="shared" si="37"/>
        <v>#REF!</v>
      </c>
    </row>
    <row r="193" spans="1:16" ht="24.75" customHeight="1" hidden="1">
      <c r="A193" s="326" t="s">
        <v>434</v>
      </c>
      <c r="B193" s="270" t="s">
        <v>433</v>
      </c>
      <c r="C193" s="267">
        <f t="shared" si="40"/>
        <v>0</v>
      </c>
      <c r="D193" s="267">
        <f t="shared" si="41"/>
        <v>0</v>
      </c>
      <c r="E193" s="271">
        <v>0</v>
      </c>
      <c r="F193" s="271">
        <v>0</v>
      </c>
      <c r="G193" s="271">
        <v>0</v>
      </c>
      <c r="H193" s="271">
        <v>0</v>
      </c>
      <c r="I193" s="271">
        <v>0</v>
      </c>
      <c r="J193" s="271">
        <v>0</v>
      </c>
      <c r="K193" s="271">
        <v>0</v>
      </c>
      <c r="L193" s="271">
        <v>0</v>
      </c>
      <c r="M193" s="271" t="e">
        <f>'[4]03'!#REF!+'[4]04'!#REF!</f>
        <v>#REF!</v>
      </c>
      <c r="N193" s="271" t="e">
        <f t="shared" si="36"/>
        <v>#REF!</v>
      </c>
      <c r="O193" s="271" t="e">
        <f>'[4]07'!#REF!</f>
        <v>#REF!</v>
      </c>
      <c r="P193" s="271" t="e">
        <f t="shared" si="37"/>
        <v>#REF!</v>
      </c>
    </row>
    <row r="194" spans="1:16" ht="24.75" customHeight="1" hidden="1">
      <c r="A194" s="326" t="s">
        <v>436</v>
      </c>
      <c r="B194" s="270" t="s">
        <v>435</v>
      </c>
      <c r="C194" s="267">
        <f t="shared" si="40"/>
        <v>0</v>
      </c>
      <c r="D194" s="267">
        <f t="shared" si="41"/>
        <v>0</v>
      </c>
      <c r="E194" s="271">
        <v>0</v>
      </c>
      <c r="F194" s="271">
        <v>0</v>
      </c>
      <c r="G194" s="271">
        <v>0</v>
      </c>
      <c r="H194" s="271">
        <v>0</v>
      </c>
      <c r="I194" s="271">
        <v>0</v>
      </c>
      <c r="J194" s="271">
        <v>0</v>
      </c>
      <c r="K194" s="271">
        <v>0</v>
      </c>
      <c r="L194" s="271">
        <v>0</v>
      </c>
      <c r="M194" s="271" t="e">
        <f>'[4]03'!#REF!+'[4]04'!#REF!</f>
        <v>#REF!</v>
      </c>
      <c r="N194" s="271" t="e">
        <f t="shared" si="36"/>
        <v>#REF!</v>
      </c>
      <c r="O194" s="271" t="e">
        <f>'[4]07'!#REF!</f>
        <v>#REF!</v>
      </c>
      <c r="P194" s="271" t="e">
        <f t="shared" si="37"/>
        <v>#REF!</v>
      </c>
    </row>
    <row r="195" spans="1:16" ht="24.75" customHeight="1" hidden="1">
      <c r="A195" s="326" t="s">
        <v>438</v>
      </c>
      <c r="B195" s="275" t="s">
        <v>437</v>
      </c>
      <c r="C195" s="267">
        <f t="shared" si="40"/>
        <v>0</v>
      </c>
      <c r="D195" s="267">
        <f t="shared" si="41"/>
        <v>0</v>
      </c>
      <c r="E195" s="271">
        <v>0</v>
      </c>
      <c r="F195" s="271">
        <v>0</v>
      </c>
      <c r="G195" s="271">
        <v>0</v>
      </c>
      <c r="H195" s="271">
        <v>0</v>
      </c>
      <c r="I195" s="271">
        <v>0</v>
      </c>
      <c r="J195" s="271">
        <v>0</v>
      </c>
      <c r="K195" s="271">
        <v>0</v>
      </c>
      <c r="L195" s="271">
        <v>0</v>
      </c>
      <c r="M195" s="271" t="e">
        <f>'[4]03'!#REF!+'[4]04'!#REF!</f>
        <v>#REF!</v>
      </c>
      <c r="N195" s="271" t="e">
        <f t="shared" si="36"/>
        <v>#REF!</v>
      </c>
      <c r="O195" s="271" t="e">
        <f>'[4]07'!#REF!</f>
        <v>#REF!</v>
      </c>
      <c r="P195" s="271" t="e">
        <f t="shared" si="37"/>
        <v>#REF!</v>
      </c>
    </row>
    <row r="196" spans="1:16" ht="24.75" customHeight="1" hidden="1">
      <c r="A196" s="326" t="s">
        <v>455</v>
      </c>
      <c r="B196" s="270" t="s">
        <v>439</v>
      </c>
      <c r="C196" s="267">
        <f t="shared" si="40"/>
        <v>114336</v>
      </c>
      <c r="D196" s="267">
        <f t="shared" si="41"/>
        <v>0</v>
      </c>
      <c r="E196" s="271">
        <v>0</v>
      </c>
      <c r="F196" s="271">
        <v>0</v>
      </c>
      <c r="G196" s="271">
        <v>0</v>
      </c>
      <c r="H196" s="271">
        <v>0</v>
      </c>
      <c r="I196" s="271">
        <v>0</v>
      </c>
      <c r="J196" s="271">
        <v>0</v>
      </c>
      <c r="K196" s="271">
        <v>0</v>
      </c>
      <c r="L196" s="271">
        <v>114336</v>
      </c>
      <c r="M196" s="271" t="e">
        <f>'[4]03'!#REF!+'[4]04'!#REF!</f>
        <v>#REF!</v>
      </c>
      <c r="N196" s="271" t="e">
        <f t="shared" si="36"/>
        <v>#REF!</v>
      </c>
      <c r="O196" s="271" t="e">
        <f>'[4]07'!#REF!</f>
        <v>#REF!</v>
      </c>
      <c r="P196" s="271" t="e">
        <f t="shared" si="37"/>
        <v>#REF!</v>
      </c>
    </row>
    <row r="197" spans="1:16" ht="24.75" customHeight="1" hidden="1">
      <c r="A197" s="327" t="s">
        <v>25</v>
      </c>
      <c r="B197" s="273" t="s">
        <v>440</v>
      </c>
      <c r="C197" s="267">
        <f t="shared" si="40"/>
        <v>2089366</v>
      </c>
      <c r="D197" s="267">
        <f t="shared" si="41"/>
        <v>1722531</v>
      </c>
      <c r="E197" s="271">
        <v>691490</v>
      </c>
      <c r="F197" s="271">
        <v>0</v>
      </c>
      <c r="G197" s="271">
        <v>130438</v>
      </c>
      <c r="H197" s="271">
        <v>649319</v>
      </c>
      <c r="I197" s="271">
        <v>251284</v>
      </c>
      <c r="J197" s="271">
        <v>0</v>
      </c>
      <c r="K197" s="271">
        <v>0</v>
      </c>
      <c r="L197" s="271">
        <v>366835</v>
      </c>
      <c r="M197" s="267" t="e">
        <f>'[4]03'!#REF!+'[4]04'!#REF!</f>
        <v>#REF!</v>
      </c>
      <c r="N197" s="267" t="e">
        <f t="shared" si="36"/>
        <v>#REF!</v>
      </c>
      <c r="O197" s="267" t="e">
        <f>'[4]07'!#REF!</f>
        <v>#REF!</v>
      </c>
      <c r="P197" s="267" t="e">
        <f t="shared" si="37"/>
        <v>#REF!</v>
      </c>
    </row>
    <row r="198" spans="1:16" ht="24.75" customHeight="1" hidden="1">
      <c r="A198" s="237" t="s">
        <v>36</v>
      </c>
      <c r="B198" s="309" t="s">
        <v>478</v>
      </c>
      <c r="C198" s="276">
        <f>(C189+C190+C191)/C188</f>
        <v>0.17172537630756696</v>
      </c>
      <c r="D198" s="328">
        <f aca="true" t="shared" si="42" ref="D198:L198">(D189+D190+D191)/D188</f>
        <v>0.40628691429321434</v>
      </c>
      <c r="E198" s="276">
        <f t="shared" si="42"/>
        <v>0.2666854563545443</v>
      </c>
      <c r="F198" s="276" t="e">
        <f t="shared" si="42"/>
        <v>#DIV/0!</v>
      </c>
      <c r="G198" s="276">
        <f t="shared" si="42"/>
        <v>1</v>
      </c>
      <c r="H198" s="276">
        <f t="shared" si="42"/>
        <v>1</v>
      </c>
      <c r="I198" s="276">
        <f t="shared" si="42"/>
        <v>0.2</v>
      </c>
      <c r="J198" s="276">
        <f t="shared" si="42"/>
        <v>0.8008626639061421</v>
      </c>
      <c r="K198" s="276">
        <f t="shared" si="42"/>
        <v>0.012180036293055014</v>
      </c>
      <c r="L198" s="276">
        <f t="shared" si="42"/>
        <v>0.19441839651381007</v>
      </c>
      <c r="M198" s="258"/>
      <c r="N198" s="310"/>
      <c r="O198" s="310"/>
      <c r="P198" s="310"/>
    </row>
    <row r="199" spans="1:16" ht="15.75" hidden="1">
      <c r="A199" s="721" t="s">
        <v>479</v>
      </c>
      <c r="B199" s="721"/>
      <c r="C199" s="271">
        <f>C182-C185-C186-C187</f>
        <v>0</v>
      </c>
      <c r="D199" s="271">
        <f aca="true" t="shared" si="43" ref="D199:L199">D182-D185-D186-D187</f>
        <v>0</v>
      </c>
      <c r="E199" s="271">
        <f t="shared" si="43"/>
        <v>0</v>
      </c>
      <c r="F199" s="271">
        <f t="shared" si="43"/>
        <v>0</v>
      </c>
      <c r="G199" s="271">
        <f t="shared" si="43"/>
        <v>0</v>
      </c>
      <c r="H199" s="271">
        <f t="shared" si="43"/>
        <v>0</v>
      </c>
      <c r="I199" s="271">
        <f t="shared" si="43"/>
        <v>0</v>
      </c>
      <c r="J199" s="271">
        <f t="shared" si="43"/>
        <v>0</v>
      </c>
      <c r="K199" s="271">
        <f t="shared" si="43"/>
        <v>0</v>
      </c>
      <c r="L199" s="271">
        <f t="shared" si="43"/>
        <v>0</v>
      </c>
      <c r="M199" s="258"/>
      <c r="N199" s="310"/>
      <c r="O199" s="310"/>
      <c r="P199" s="310"/>
    </row>
    <row r="200" spans="1:16" ht="15.75" hidden="1">
      <c r="A200" s="722" t="s">
        <v>480</v>
      </c>
      <c r="B200" s="722"/>
      <c r="C200" s="271">
        <f>C187-C188-C197</f>
        <v>0</v>
      </c>
      <c r="D200" s="271">
        <f aca="true" t="shared" si="44" ref="D200:L200">D187-D188-D197</f>
        <v>0</v>
      </c>
      <c r="E200" s="271">
        <f t="shared" si="44"/>
        <v>0</v>
      </c>
      <c r="F200" s="271">
        <f t="shared" si="44"/>
        <v>0</v>
      </c>
      <c r="G200" s="271">
        <f t="shared" si="44"/>
        <v>0</v>
      </c>
      <c r="H200" s="271">
        <f t="shared" si="44"/>
        <v>0</v>
      </c>
      <c r="I200" s="271">
        <f t="shared" si="44"/>
        <v>0</v>
      </c>
      <c r="J200" s="271">
        <f t="shared" si="44"/>
        <v>0</v>
      </c>
      <c r="K200" s="271">
        <f t="shared" si="44"/>
        <v>0</v>
      </c>
      <c r="L200" s="271">
        <f t="shared" si="44"/>
        <v>0</v>
      </c>
      <c r="M200" s="258"/>
      <c r="N200" s="310"/>
      <c r="O200" s="310"/>
      <c r="P200" s="310"/>
    </row>
    <row r="201" spans="1:16" ht="18.75" hidden="1">
      <c r="A201" s="299"/>
      <c r="B201" s="311" t="s">
        <v>484</v>
      </c>
      <c r="C201" s="311"/>
      <c r="D201" s="312"/>
      <c r="E201" s="312"/>
      <c r="F201" s="312"/>
      <c r="G201" s="723" t="s">
        <v>484</v>
      </c>
      <c r="H201" s="723"/>
      <c r="I201" s="723"/>
      <c r="J201" s="723"/>
      <c r="K201" s="723"/>
      <c r="L201" s="723"/>
      <c r="M201" s="299"/>
      <c r="N201" s="299"/>
      <c r="O201" s="299"/>
      <c r="P201" s="299"/>
    </row>
    <row r="202" spans="1:16" ht="18.75" hidden="1">
      <c r="A202" s="743" t="s">
        <v>481</v>
      </c>
      <c r="B202" s="743"/>
      <c r="C202" s="743"/>
      <c r="D202" s="743"/>
      <c r="E202" s="312"/>
      <c r="F202" s="312"/>
      <c r="G202" s="329"/>
      <c r="H202" s="744" t="s">
        <v>485</v>
      </c>
      <c r="I202" s="744"/>
      <c r="J202" s="744"/>
      <c r="K202" s="744"/>
      <c r="L202" s="744"/>
      <c r="M202" s="299"/>
      <c r="N202" s="299"/>
      <c r="O202" s="299"/>
      <c r="P202" s="299"/>
    </row>
    <row r="203" ht="15" hidden="1"/>
    <row r="204" ht="15" hidden="1"/>
    <row r="205" ht="15" hidden="1"/>
    <row r="206" ht="15" hidden="1"/>
    <row r="207" ht="15" hidden="1"/>
    <row r="208" ht="15" hidden="1"/>
    <row r="209" ht="15" hidden="1"/>
    <row r="210" ht="15" hidden="1"/>
    <row r="211" ht="15" hidden="1"/>
    <row r="212" spans="1:13" ht="16.5" hidden="1">
      <c r="A212" s="728" t="s">
        <v>459</v>
      </c>
      <c r="B212" s="729"/>
      <c r="C212" s="298"/>
      <c r="D212" s="730" t="s">
        <v>380</v>
      </c>
      <c r="E212" s="730"/>
      <c r="F212" s="730"/>
      <c r="G212" s="730"/>
      <c r="H212" s="730"/>
      <c r="I212" s="730"/>
      <c r="J212" s="730"/>
      <c r="K212" s="731"/>
      <c r="L212" s="731"/>
      <c r="M212" s="299"/>
    </row>
    <row r="213" spans="1:13" ht="16.5" hidden="1">
      <c r="A213" s="733" t="s">
        <v>405</v>
      </c>
      <c r="B213" s="733"/>
      <c r="C213" s="733"/>
      <c r="D213" s="730" t="s">
        <v>460</v>
      </c>
      <c r="E213" s="730"/>
      <c r="F213" s="730"/>
      <c r="G213" s="730"/>
      <c r="H213" s="730"/>
      <c r="I213" s="730"/>
      <c r="J213" s="730"/>
      <c r="K213" s="734" t="s">
        <v>490</v>
      </c>
      <c r="L213" s="734"/>
      <c r="M213" s="299"/>
    </row>
    <row r="214" spans="1:13" ht="16.5" hidden="1">
      <c r="A214" s="733" t="s">
        <v>406</v>
      </c>
      <c r="B214" s="733"/>
      <c r="C214" s="253"/>
      <c r="D214" s="735" t="s">
        <v>483</v>
      </c>
      <c r="E214" s="735"/>
      <c r="F214" s="735"/>
      <c r="G214" s="735"/>
      <c r="H214" s="735"/>
      <c r="I214" s="735"/>
      <c r="J214" s="735"/>
      <c r="K214" s="731"/>
      <c r="L214" s="731"/>
      <c r="M214" s="299"/>
    </row>
    <row r="215" spans="1:13" ht="15.75" hidden="1">
      <c r="A215" s="255" t="s">
        <v>407</v>
      </c>
      <c r="B215" s="255"/>
      <c r="C215" s="256"/>
      <c r="D215" s="234"/>
      <c r="E215" s="234"/>
      <c r="F215" s="177"/>
      <c r="G215" s="177"/>
      <c r="H215" s="177"/>
      <c r="I215" s="177"/>
      <c r="J215" s="177"/>
      <c r="K215" s="736"/>
      <c r="L215" s="736"/>
      <c r="M215" s="299"/>
    </row>
    <row r="216" spans="1:13" ht="15.75" hidden="1">
      <c r="A216" s="234"/>
      <c r="B216" s="234" t="s">
        <v>461</v>
      </c>
      <c r="C216" s="234"/>
      <c r="D216" s="234"/>
      <c r="E216" s="234"/>
      <c r="F216" s="234"/>
      <c r="G216" s="234"/>
      <c r="H216" s="234"/>
      <c r="I216" s="234"/>
      <c r="J216" s="234"/>
      <c r="K216" s="737"/>
      <c r="L216" s="737"/>
      <c r="M216" s="299"/>
    </row>
    <row r="217" spans="1:13" ht="15.75" hidden="1">
      <c r="A217" s="643" t="s">
        <v>382</v>
      </c>
      <c r="B217" s="644"/>
      <c r="C217" s="703" t="s">
        <v>18</v>
      </c>
      <c r="D217" s="704" t="s">
        <v>462</v>
      </c>
      <c r="E217" s="704"/>
      <c r="F217" s="704"/>
      <c r="G217" s="704"/>
      <c r="H217" s="704"/>
      <c r="I217" s="704"/>
      <c r="J217" s="704"/>
      <c r="K217" s="704"/>
      <c r="L217" s="704"/>
      <c r="M217" s="299"/>
    </row>
    <row r="218" spans="1:13" ht="15.75" hidden="1">
      <c r="A218" s="645"/>
      <c r="B218" s="646"/>
      <c r="C218" s="703"/>
      <c r="D218" s="738" t="s">
        <v>464</v>
      </c>
      <c r="E218" s="739"/>
      <c r="F218" s="739"/>
      <c r="G218" s="739"/>
      <c r="H218" s="739"/>
      <c r="I218" s="739"/>
      <c r="J218" s="740"/>
      <c r="K218" s="521" t="s">
        <v>465</v>
      </c>
      <c r="L218" s="521" t="s">
        <v>466</v>
      </c>
      <c r="M218" s="299"/>
    </row>
    <row r="219" spans="1:13" ht="15.75" hidden="1">
      <c r="A219" s="645"/>
      <c r="B219" s="646"/>
      <c r="C219" s="703"/>
      <c r="D219" s="532" t="s">
        <v>17</v>
      </c>
      <c r="E219" s="523" t="s">
        <v>7</v>
      </c>
      <c r="F219" s="524"/>
      <c r="G219" s="524"/>
      <c r="H219" s="524"/>
      <c r="I219" s="524"/>
      <c r="J219" s="525"/>
      <c r="K219" s="741"/>
      <c r="L219" s="526"/>
      <c r="M219" s="299"/>
    </row>
    <row r="220" spans="1:16" ht="15.75" hidden="1">
      <c r="A220" s="701"/>
      <c r="B220" s="702"/>
      <c r="C220" s="703"/>
      <c r="D220" s="532"/>
      <c r="E220" s="189" t="s">
        <v>467</v>
      </c>
      <c r="F220" s="189" t="s">
        <v>468</v>
      </c>
      <c r="G220" s="189" t="s">
        <v>469</v>
      </c>
      <c r="H220" s="189" t="s">
        <v>470</v>
      </c>
      <c r="I220" s="189" t="s">
        <v>471</v>
      </c>
      <c r="J220" s="189" t="s">
        <v>472</v>
      </c>
      <c r="K220" s="742"/>
      <c r="L220" s="522"/>
      <c r="M220" s="718" t="s">
        <v>473</v>
      </c>
      <c r="N220" s="718"/>
      <c r="O220" s="718"/>
      <c r="P220" s="718"/>
    </row>
    <row r="221" spans="1:16" ht="15" hidden="1">
      <c r="A221" s="719" t="s">
        <v>6</v>
      </c>
      <c r="B221" s="720"/>
      <c r="C221" s="302">
        <v>1</v>
      </c>
      <c r="D221" s="303">
        <v>2</v>
      </c>
      <c r="E221" s="302">
        <v>3</v>
      </c>
      <c r="F221" s="303">
        <v>4</v>
      </c>
      <c r="G221" s="302">
        <v>5</v>
      </c>
      <c r="H221" s="303">
        <v>6</v>
      </c>
      <c r="I221" s="302">
        <v>7</v>
      </c>
      <c r="J221" s="303">
        <v>8</v>
      </c>
      <c r="K221" s="302">
        <v>9</v>
      </c>
      <c r="L221" s="303">
        <v>10</v>
      </c>
      <c r="M221" s="304" t="s">
        <v>474</v>
      </c>
      <c r="N221" s="305" t="s">
        <v>475</v>
      </c>
      <c r="O221" s="305" t="s">
        <v>476</v>
      </c>
      <c r="P221" s="305" t="s">
        <v>477</v>
      </c>
    </row>
    <row r="222" spans="1:16" ht="24.75" customHeight="1" hidden="1">
      <c r="A222" s="325" t="s">
        <v>0</v>
      </c>
      <c r="B222" s="266" t="s">
        <v>420</v>
      </c>
      <c r="C222" s="267">
        <f>C223+C224</f>
        <v>151317.2</v>
      </c>
      <c r="D222" s="267">
        <f aca="true" t="shared" si="45" ref="D222:L222">D223+D224</f>
        <v>70217.2</v>
      </c>
      <c r="E222" s="267">
        <f t="shared" si="45"/>
        <v>30144.2</v>
      </c>
      <c r="F222" s="267">
        <f t="shared" si="45"/>
        <v>0</v>
      </c>
      <c r="G222" s="267">
        <f t="shared" si="45"/>
        <v>26600</v>
      </c>
      <c r="H222" s="267">
        <f t="shared" si="45"/>
        <v>10300</v>
      </c>
      <c r="I222" s="267">
        <f t="shared" si="45"/>
        <v>0</v>
      </c>
      <c r="J222" s="267">
        <f t="shared" si="45"/>
        <v>3173</v>
      </c>
      <c r="K222" s="267">
        <f t="shared" si="45"/>
        <v>0</v>
      </c>
      <c r="L222" s="267">
        <f t="shared" si="45"/>
        <v>81100</v>
      </c>
      <c r="M222" s="267" t="e">
        <f>'[4]03'!#REF!+'[4]04'!#REF!</f>
        <v>#REF!</v>
      </c>
      <c r="N222" s="267" t="e">
        <f>C222-M222</f>
        <v>#REF!</v>
      </c>
      <c r="O222" s="267" t="e">
        <f>'[4]07'!#REF!</f>
        <v>#REF!</v>
      </c>
      <c r="P222" s="267" t="e">
        <f>C222-O222</f>
        <v>#REF!</v>
      </c>
    </row>
    <row r="223" spans="1:16" ht="24.75" customHeight="1" hidden="1">
      <c r="A223" s="326">
        <v>1</v>
      </c>
      <c r="B223" s="270" t="s">
        <v>421</v>
      </c>
      <c r="C223" s="267">
        <f>D223+K223+L223</f>
        <v>41540</v>
      </c>
      <c r="D223" s="267">
        <f>E223+F223+G223+H223+I223+J223</f>
        <v>41540</v>
      </c>
      <c r="E223" s="271">
        <v>4640</v>
      </c>
      <c r="F223" s="271"/>
      <c r="G223" s="271">
        <v>26600</v>
      </c>
      <c r="H223" s="271">
        <v>10300</v>
      </c>
      <c r="I223" s="271"/>
      <c r="J223" s="271"/>
      <c r="K223" s="271"/>
      <c r="L223" s="271"/>
      <c r="M223" s="271" t="e">
        <f>'[4]03'!#REF!+'[4]04'!#REF!</f>
        <v>#REF!</v>
      </c>
      <c r="N223" s="271" t="e">
        <f aca="true" t="shared" si="46" ref="N223:N237">C223-M223</f>
        <v>#REF!</v>
      </c>
      <c r="O223" s="267" t="e">
        <f>'[4]07'!#REF!</f>
        <v>#REF!</v>
      </c>
      <c r="P223" s="271" t="e">
        <f aca="true" t="shared" si="47" ref="P223:P237">C223-O223</f>
        <v>#REF!</v>
      </c>
    </row>
    <row r="224" spans="1:16" ht="24.75" customHeight="1" hidden="1">
      <c r="A224" s="326">
        <v>2</v>
      </c>
      <c r="B224" s="270" t="s">
        <v>422</v>
      </c>
      <c r="C224" s="267">
        <f>D224+K224+L224</f>
        <v>109777.2</v>
      </c>
      <c r="D224" s="267">
        <f>E224+F224+G224+H224+I224+J224</f>
        <v>28677.2</v>
      </c>
      <c r="E224" s="271">
        <v>25504.2</v>
      </c>
      <c r="F224" s="271">
        <v>0</v>
      </c>
      <c r="G224" s="271">
        <v>0</v>
      </c>
      <c r="H224" s="271">
        <v>0</v>
      </c>
      <c r="I224" s="271">
        <v>0</v>
      </c>
      <c r="J224" s="271">
        <v>3173</v>
      </c>
      <c r="K224" s="271">
        <v>0</v>
      </c>
      <c r="L224" s="271">
        <v>81100</v>
      </c>
      <c r="M224" s="271" t="e">
        <f>'[4]03'!#REF!+'[4]04'!#REF!</f>
        <v>#REF!</v>
      </c>
      <c r="N224" s="271" t="e">
        <f t="shared" si="46"/>
        <v>#REF!</v>
      </c>
      <c r="O224" s="267" t="e">
        <f>'[4]07'!#REF!</f>
        <v>#REF!</v>
      </c>
      <c r="P224" s="271" t="e">
        <f t="shared" si="47"/>
        <v>#REF!</v>
      </c>
    </row>
    <row r="225" spans="1:16" ht="24.75" customHeight="1" hidden="1">
      <c r="A225" s="327" t="s">
        <v>1</v>
      </c>
      <c r="B225" s="273" t="s">
        <v>423</v>
      </c>
      <c r="C225" s="267">
        <f>D225+K225+L225</f>
        <v>0</v>
      </c>
      <c r="D225" s="267">
        <f>E225+F225+G225+H225+I225+J225</f>
        <v>0</v>
      </c>
      <c r="E225" s="271">
        <v>0</v>
      </c>
      <c r="F225" s="271">
        <v>0</v>
      </c>
      <c r="G225" s="271">
        <v>0</v>
      </c>
      <c r="H225" s="271">
        <v>0</v>
      </c>
      <c r="I225" s="271">
        <v>0</v>
      </c>
      <c r="J225" s="271">
        <v>0</v>
      </c>
      <c r="K225" s="271">
        <v>0</v>
      </c>
      <c r="L225" s="271">
        <v>0</v>
      </c>
      <c r="M225" s="271" t="e">
        <f>'[4]03'!#REF!+'[4]04'!#REF!</f>
        <v>#REF!</v>
      </c>
      <c r="N225" s="271" t="e">
        <f t="shared" si="46"/>
        <v>#REF!</v>
      </c>
      <c r="O225" s="271" t="e">
        <f>'[4]07'!#REF!</f>
        <v>#REF!</v>
      </c>
      <c r="P225" s="271" t="e">
        <f t="shared" si="47"/>
        <v>#REF!</v>
      </c>
    </row>
    <row r="226" spans="1:16" ht="24.75" customHeight="1" hidden="1">
      <c r="A226" s="327" t="s">
        <v>378</v>
      </c>
      <c r="B226" s="273" t="s">
        <v>424</v>
      </c>
      <c r="C226" s="267">
        <f>D226+K226+L226</f>
        <v>0</v>
      </c>
      <c r="D226" s="267">
        <f>E226+F226+G226+H226+I226+J226</f>
        <v>0</v>
      </c>
      <c r="E226" s="271">
        <v>0</v>
      </c>
      <c r="F226" s="271">
        <v>0</v>
      </c>
      <c r="G226" s="271">
        <v>0</v>
      </c>
      <c r="H226" s="271">
        <v>0</v>
      </c>
      <c r="I226" s="271">
        <v>0</v>
      </c>
      <c r="J226" s="271">
        <v>0</v>
      </c>
      <c r="K226" s="271">
        <v>0</v>
      </c>
      <c r="L226" s="271">
        <v>0</v>
      </c>
      <c r="M226" s="271" t="e">
        <f>'[4]03'!#REF!+'[4]04'!#REF!</f>
        <v>#REF!</v>
      </c>
      <c r="N226" s="271" t="e">
        <f t="shared" si="46"/>
        <v>#REF!</v>
      </c>
      <c r="O226" s="271" t="e">
        <f>'[4]07'!#REF!</f>
        <v>#REF!</v>
      </c>
      <c r="P226" s="271" t="e">
        <f t="shared" si="47"/>
        <v>#REF!</v>
      </c>
    </row>
    <row r="227" spans="1:16" ht="24.75" customHeight="1" hidden="1">
      <c r="A227" s="327" t="s">
        <v>425</v>
      </c>
      <c r="B227" s="273" t="s">
        <v>333</v>
      </c>
      <c r="C227" s="267">
        <f>C228+C237</f>
        <v>151317.2</v>
      </c>
      <c r="D227" s="267">
        <f aca="true" t="shared" si="48" ref="D227:L227">D228+D237</f>
        <v>70217.2</v>
      </c>
      <c r="E227" s="267">
        <f t="shared" si="48"/>
        <v>30144.2</v>
      </c>
      <c r="F227" s="267">
        <f t="shared" si="48"/>
        <v>0</v>
      </c>
      <c r="G227" s="267">
        <f t="shared" si="48"/>
        <v>26600</v>
      </c>
      <c r="H227" s="267">
        <f t="shared" si="48"/>
        <v>10300</v>
      </c>
      <c r="I227" s="267">
        <f t="shared" si="48"/>
        <v>0</v>
      </c>
      <c r="J227" s="267">
        <f t="shared" si="48"/>
        <v>3173</v>
      </c>
      <c r="K227" s="267">
        <f t="shared" si="48"/>
        <v>0</v>
      </c>
      <c r="L227" s="267">
        <f t="shared" si="48"/>
        <v>81100</v>
      </c>
      <c r="M227" s="267" t="e">
        <f>'[4]03'!#REF!+'[4]04'!#REF!</f>
        <v>#REF!</v>
      </c>
      <c r="N227" s="267" t="e">
        <f t="shared" si="46"/>
        <v>#REF!</v>
      </c>
      <c r="O227" s="267" t="e">
        <f>'[4]07'!#REF!</f>
        <v>#REF!</v>
      </c>
      <c r="P227" s="267" t="e">
        <f t="shared" si="47"/>
        <v>#REF!</v>
      </c>
    </row>
    <row r="228" spans="1:16" ht="24.75" customHeight="1" hidden="1">
      <c r="A228" s="327" t="s">
        <v>24</v>
      </c>
      <c r="B228" s="274" t="s">
        <v>426</v>
      </c>
      <c r="C228" s="267">
        <f>SUM(C229:C236)</f>
        <v>109777.2</v>
      </c>
      <c r="D228" s="267">
        <f aca="true" t="shared" si="49" ref="D228:L228">SUM(D229:D236)</f>
        <v>28677.2</v>
      </c>
      <c r="E228" s="267">
        <f t="shared" si="49"/>
        <v>25504.2</v>
      </c>
      <c r="F228" s="267">
        <f t="shared" si="49"/>
        <v>0</v>
      </c>
      <c r="G228" s="267">
        <f t="shared" si="49"/>
        <v>0</v>
      </c>
      <c r="H228" s="267">
        <f t="shared" si="49"/>
        <v>0</v>
      </c>
      <c r="I228" s="267">
        <f t="shared" si="49"/>
        <v>0</v>
      </c>
      <c r="J228" s="267">
        <f t="shared" si="49"/>
        <v>3173</v>
      </c>
      <c r="K228" s="267">
        <f t="shared" si="49"/>
        <v>0</v>
      </c>
      <c r="L228" s="267">
        <f t="shared" si="49"/>
        <v>81100</v>
      </c>
      <c r="M228" s="267" t="e">
        <f>'[4]03'!#REF!+'[4]04'!#REF!</f>
        <v>#REF!</v>
      </c>
      <c r="N228" s="267" t="e">
        <f t="shared" si="46"/>
        <v>#REF!</v>
      </c>
      <c r="O228" s="267" t="e">
        <f>'[4]07'!#REF!</f>
        <v>#REF!</v>
      </c>
      <c r="P228" s="267" t="e">
        <f t="shared" si="47"/>
        <v>#REF!</v>
      </c>
    </row>
    <row r="229" spans="1:16" ht="24.75" customHeight="1" hidden="1">
      <c r="A229" s="326" t="s">
        <v>427</v>
      </c>
      <c r="B229" s="270" t="s">
        <v>367</v>
      </c>
      <c r="C229" s="267">
        <f aca="true" t="shared" si="50" ref="C229:C237">D229+K229+L229</f>
        <v>60767</v>
      </c>
      <c r="D229" s="267">
        <f aca="true" t="shared" si="51" ref="D229:D237">E229+F229+G229+H229+I229+J229</f>
        <v>16267</v>
      </c>
      <c r="E229" s="271">
        <v>13195</v>
      </c>
      <c r="F229" s="271">
        <v>0</v>
      </c>
      <c r="G229" s="271">
        <v>0</v>
      </c>
      <c r="H229" s="271">
        <v>0</v>
      </c>
      <c r="I229" s="271">
        <v>0</v>
      </c>
      <c r="J229" s="271">
        <v>3072</v>
      </c>
      <c r="K229" s="271">
        <v>0</v>
      </c>
      <c r="L229" s="271">
        <v>44500</v>
      </c>
      <c r="M229" s="271" t="e">
        <f>'[4]03'!#REF!+'[4]04'!#REF!</f>
        <v>#REF!</v>
      </c>
      <c r="N229" s="271" t="e">
        <f t="shared" si="46"/>
        <v>#REF!</v>
      </c>
      <c r="O229" s="271" t="e">
        <f>'[4]07'!#REF!</f>
        <v>#REF!</v>
      </c>
      <c r="P229" s="271" t="e">
        <f t="shared" si="47"/>
        <v>#REF!</v>
      </c>
    </row>
    <row r="230" spans="1:16" ht="24.75" customHeight="1" hidden="1">
      <c r="A230" s="326" t="s">
        <v>428</v>
      </c>
      <c r="B230" s="270" t="s">
        <v>429</v>
      </c>
      <c r="C230" s="267">
        <f t="shared" si="50"/>
        <v>0</v>
      </c>
      <c r="D230" s="267">
        <f t="shared" si="51"/>
        <v>0</v>
      </c>
      <c r="E230" s="271">
        <v>0</v>
      </c>
      <c r="F230" s="271">
        <v>0</v>
      </c>
      <c r="G230" s="271">
        <v>0</v>
      </c>
      <c r="H230" s="271">
        <v>0</v>
      </c>
      <c r="I230" s="271">
        <v>0</v>
      </c>
      <c r="J230" s="271">
        <v>0</v>
      </c>
      <c r="K230" s="271">
        <v>0</v>
      </c>
      <c r="L230" s="271">
        <v>0</v>
      </c>
      <c r="M230" s="271" t="e">
        <f>'[4]03'!#REF!+'[4]04'!#REF!</f>
        <v>#REF!</v>
      </c>
      <c r="N230" s="271" t="e">
        <f t="shared" si="46"/>
        <v>#REF!</v>
      </c>
      <c r="O230" s="271" t="e">
        <f>'[4]07'!#REF!</f>
        <v>#REF!</v>
      </c>
      <c r="P230" s="271" t="e">
        <f t="shared" si="47"/>
        <v>#REF!</v>
      </c>
    </row>
    <row r="231" spans="1:16" ht="24.75" customHeight="1" hidden="1">
      <c r="A231" s="326" t="s">
        <v>430</v>
      </c>
      <c r="B231" s="270" t="s">
        <v>454</v>
      </c>
      <c r="C231" s="267">
        <f t="shared" si="50"/>
        <v>0</v>
      </c>
      <c r="D231" s="267">
        <f t="shared" si="51"/>
        <v>0</v>
      </c>
      <c r="E231" s="271">
        <v>0</v>
      </c>
      <c r="F231" s="271">
        <v>0</v>
      </c>
      <c r="G231" s="271">
        <v>0</v>
      </c>
      <c r="H231" s="271">
        <v>0</v>
      </c>
      <c r="I231" s="271">
        <v>0</v>
      </c>
      <c r="J231" s="271">
        <v>0</v>
      </c>
      <c r="K231" s="271">
        <v>0</v>
      </c>
      <c r="L231" s="271">
        <v>0</v>
      </c>
      <c r="M231" s="271" t="e">
        <f>'[4]03'!#REF!</f>
        <v>#REF!</v>
      </c>
      <c r="N231" s="271" t="e">
        <f t="shared" si="46"/>
        <v>#REF!</v>
      </c>
      <c r="O231" s="271" t="e">
        <f>'[4]07'!#REF!</f>
        <v>#REF!</v>
      </c>
      <c r="P231" s="271" t="e">
        <f t="shared" si="47"/>
        <v>#REF!</v>
      </c>
    </row>
    <row r="232" spans="1:16" ht="24.75" customHeight="1" hidden="1">
      <c r="A232" s="326" t="s">
        <v>432</v>
      </c>
      <c r="B232" s="270" t="s">
        <v>431</v>
      </c>
      <c r="C232" s="267">
        <f t="shared" si="50"/>
        <v>49010.2</v>
      </c>
      <c r="D232" s="267">
        <f t="shared" si="51"/>
        <v>12410.2</v>
      </c>
      <c r="E232" s="271">
        <v>12309.2</v>
      </c>
      <c r="F232" s="271">
        <v>0</v>
      </c>
      <c r="G232" s="271">
        <v>0</v>
      </c>
      <c r="H232" s="271">
        <v>0</v>
      </c>
      <c r="I232" s="271">
        <v>0</v>
      </c>
      <c r="J232" s="271">
        <v>101</v>
      </c>
      <c r="K232" s="271">
        <v>0</v>
      </c>
      <c r="L232" s="271">
        <v>36600</v>
      </c>
      <c r="M232" s="271" t="e">
        <f>'[4]03'!#REF!+'[4]04'!#REF!</f>
        <v>#REF!</v>
      </c>
      <c r="N232" s="271" t="e">
        <f t="shared" si="46"/>
        <v>#REF!</v>
      </c>
      <c r="O232" s="271" t="e">
        <f>'[4]07'!#REF!</f>
        <v>#REF!</v>
      </c>
      <c r="P232" s="271" t="e">
        <f t="shared" si="47"/>
        <v>#REF!</v>
      </c>
    </row>
    <row r="233" spans="1:16" ht="24.75" customHeight="1" hidden="1">
      <c r="A233" s="326" t="s">
        <v>434</v>
      </c>
      <c r="B233" s="270" t="s">
        <v>433</v>
      </c>
      <c r="C233" s="267">
        <f t="shared" si="50"/>
        <v>0</v>
      </c>
      <c r="D233" s="267">
        <f t="shared" si="51"/>
        <v>0</v>
      </c>
      <c r="E233" s="271">
        <v>0</v>
      </c>
      <c r="F233" s="271">
        <v>0</v>
      </c>
      <c r="G233" s="271">
        <v>0</v>
      </c>
      <c r="H233" s="271">
        <v>0</v>
      </c>
      <c r="I233" s="271">
        <v>0</v>
      </c>
      <c r="J233" s="271">
        <v>0</v>
      </c>
      <c r="K233" s="271">
        <v>0</v>
      </c>
      <c r="L233" s="271">
        <v>0</v>
      </c>
      <c r="M233" s="271" t="e">
        <f>'[4]03'!#REF!+'[4]04'!#REF!</f>
        <v>#REF!</v>
      </c>
      <c r="N233" s="271" t="e">
        <f t="shared" si="46"/>
        <v>#REF!</v>
      </c>
      <c r="O233" s="271" t="e">
        <f>'[4]07'!#REF!</f>
        <v>#REF!</v>
      </c>
      <c r="P233" s="271" t="e">
        <f t="shared" si="47"/>
        <v>#REF!</v>
      </c>
    </row>
    <row r="234" spans="1:16" ht="24.75" customHeight="1" hidden="1">
      <c r="A234" s="326" t="s">
        <v>436</v>
      </c>
      <c r="B234" s="270" t="s">
        <v>435</v>
      </c>
      <c r="C234" s="267">
        <f t="shared" si="50"/>
        <v>0</v>
      </c>
      <c r="D234" s="267">
        <f t="shared" si="51"/>
        <v>0</v>
      </c>
      <c r="E234" s="271">
        <v>0</v>
      </c>
      <c r="F234" s="271">
        <v>0</v>
      </c>
      <c r="G234" s="271">
        <v>0</v>
      </c>
      <c r="H234" s="271">
        <v>0</v>
      </c>
      <c r="I234" s="271">
        <v>0</v>
      </c>
      <c r="J234" s="271">
        <v>0</v>
      </c>
      <c r="K234" s="271">
        <v>0</v>
      </c>
      <c r="L234" s="271">
        <v>0</v>
      </c>
      <c r="M234" s="271" t="e">
        <f>'[4]03'!#REF!+'[4]04'!#REF!</f>
        <v>#REF!</v>
      </c>
      <c r="N234" s="271" t="e">
        <f t="shared" si="46"/>
        <v>#REF!</v>
      </c>
      <c r="O234" s="271" t="e">
        <f>'[4]07'!#REF!</f>
        <v>#REF!</v>
      </c>
      <c r="P234" s="271" t="e">
        <f t="shared" si="47"/>
        <v>#REF!</v>
      </c>
    </row>
    <row r="235" spans="1:16" ht="24.75" customHeight="1" hidden="1">
      <c r="A235" s="326" t="s">
        <v>438</v>
      </c>
      <c r="B235" s="275" t="s">
        <v>437</v>
      </c>
      <c r="C235" s="267">
        <f t="shared" si="50"/>
        <v>0</v>
      </c>
      <c r="D235" s="267">
        <f t="shared" si="51"/>
        <v>0</v>
      </c>
      <c r="E235" s="271">
        <v>0</v>
      </c>
      <c r="F235" s="271">
        <v>0</v>
      </c>
      <c r="G235" s="271"/>
      <c r="H235" s="271">
        <v>0</v>
      </c>
      <c r="I235" s="271">
        <v>0</v>
      </c>
      <c r="J235" s="271">
        <v>0</v>
      </c>
      <c r="K235" s="271">
        <v>0</v>
      </c>
      <c r="L235" s="271">
        <v>0</v>
      </c>
      <c r="M235" s="271" t="e">
        <f>'[4]03'!#REF!+'[4]04'!#REF!</f>
        <v>#REF!</v>
      </c>
      <c r="N235" s="271" t="e">
        <f t="shared" si="46"/>
        <v>#REF!</v>
      </c>
      <c r="O235" s="271" t="e">
        <f>'[4]07'!#REF!</f>
        <v>#REF!</v>
      </c>
      <c r="P235" s="271" t="e">
        <f t="shared" si="47"/>
        <v>#REF!</v>
      </c>
    </row>
    <row r="236" spans="1:16" ht="24.75" customHeight="1" hidden="1">
      <c r="A236" s="326" t="s">
        <v>455</v>
      </c>
      <c r="B236" s="270" t="s">
        <v>439</v>
      </c>
      <c r="C236" s="267">
        <f t="shared" si="50"/>
        <v>0</v>
      </c>
      <c r="D236" s="267">
        <f t="shared" si="51"/>
        <v>0</v>
      </c>
      <c r="E236" s="271">
        <v>0</v>
      </c>
      <c r="F236" s="271">
        <v>0</v>
      </c>
      <c r="G236" s="271">
        <v>0</v>
      </c>
      <c r="H236" s="271">
        <v>0</v>
      </c>
      <c r="I236" s="271">
        <v>0</v>
      </c>
      <c r="J236" s="271">
        <v>0</v>
      </c>
      <c r="K236" s="271">
        <v>0</v>
      </c>
      <c r="L236" s="271">
        <v>0</v>
      </c>
      <c r="M236" s="271" t="e">
        <f>'[4]03'!#REF!+'[4]04'!#REF!</f>
        <v>#REF!</v>
      </c>
      <c r="N236" s="271" t="e">
        <f t="shared" si="46"/>
        <v>#REF!</v>
      </c>
      <c r="O236" s="271" t="e">
        <f>'[4]07'!#REF!</f>
        <v>#REF!</v>
      </c>
      <c r="P236" s="271" t="e">
        <f t="shared" si="47"/>
        <v>#REF!</v>
      </c>
    </row>
    <row r="237" spans="1:16" ht="24.75" customHeight="1" hidden="1">
      <c r="A237" s="327" t="s">
        <v>25</v>
      </c>
      <c r="B237" s="273" t="s">
        <v>440</v>
      </c>
      <c r="C237" s="267">
        <f t="shared" si="50"/>
        <v>41540</v>
      </c>
      <c r="D237" s="267">
        <f t="shared" si="51"/>
        <v>41540</v>
      </c>
      <c r="E237" s="271">
        <v>4640</v>
      </c>
      <c r="F237" s="271">
        <v>0</v>
      </c>
      <c r="G237" s="271">
        <v>26600</v>
      </c>
      <c r="H237" s="271">
        <v>10300</v>
      </c>
      <c r="I237" s="271">
        <v>0</v>
      </c>
      <c r="J237" s="271">
        <v>0</v>
      </c>
      <c r="K237" s="271">
        <v>0</v>
      </c>
      <c r="L237" s="271">
        <v>0</v>
      </c>
      <c r="M237" s="267" t="e">
        <f>'[4]03'!#REF!+'[4]04'!#REF!</f>
        <v>#REF!</v>
      </c>
      <c r="N237" s="267" t="e">
        <f t="shared" si="46"/>
        <v>#REF!</v>
      </c>
      <c r="O237" s="267" t="e">
        <f>'[4]07'!#REF!</f>
        <v>#REF!</v>
      </c>
      <c r="P237" s="267" t="e">
        <f t="shared" si="47"/>
        <v>#REF!</v>
      </c>
    </row>
    <row r="238" spans="1:16" ht="24.75" customHeight="1" hidden="1">
      <c r="A238" s="237" t="s">
        <v>36</v>
      </c>
      <c r="B238" s="309" t="s">
        <v>478</v>
      </c>
      <c r="C238" s="276">
        <f>(C229+C230+C231)/C228</f>
        <v>0.5535484599716517</v>
      </c>
      <c r="D238" s="328">
        <f aca="true" t="shared" si="52" ref="D238:L238">(D229+D230+D231)/D228</f>
        <v>0.5672450587923507</v>
      </c>
      <c r="E238" s="276">
        <f t="shared" si="52"/>
        <v>0.5173657672069698</v>
      </c>
      <c r="F238" s="276" t="e">
        <f t="shared" si="52"/>
        <v>#DIV/0!</v>
      </c>
      <c r="G238" s="276" t="e">
        <f t="shared" si="52"/>
        <v>#DIV/0!</v>
      </c>
      <c r="H238" s="276" t="e">
        <f t="shared" si="52"/>
        <v>#DIV/0!</v>
      </c>
      <c r="I238" s="276" t="e">
        <f t="shared" si="52"/>
        <v>#DIV/0!</v>
      </c>
      <c r="J238" s="276">
        <f t="shared" si="52"/>
        <v>0.9681689253072802</v>
      </c>
      <c r="K238" s="276" t="e">
        <f t="shared" si="52"/>
        <v>#DIV/0!</v>
      </c>
      <c r="L238" s="276">
        <f t="shared" si="52"/>
        <v>0.5487053020961775</v>
      </c>
      <c r="M238" s="258"/>
      <c r="N238" s="310"/>
      <c r="O238" s="310"/>
      <c r="P238" s="310"/>
    </row>
    <row r="239" spans="1:16" ht="27.75" customHeight="1" hidden="1">
      <c r="A239" s="721" t="s">
        <v>479</v>
      </c>
      <c r="B239" s="721"/>
      <c r="C239" s="271">
        <f>C222-C225-C226-C227</f>
        <v>0</v>
      </c>
      <c r="D239" s="271">
        <f aca="true" t="shared" si="53" ref="D239:L239">D222-D225-D226-D227</f>
        <v>0</v>
      </c>
      <c r="E239" s="271">
        <f t="shared" si="53"/>
        <v>0</v>
      </c>
      <c r="F239" s="271">
        <f t="shared" si="53"/>
        <v>0</v>
      </c>
      <c r="G239" s="271">
        <f t="shared" si="53"/>
        <v>0</v>
      </c>
      <c r="H239" s="271">
        <f t="shared" si="53"/>
        <v>0</v>
      </c>
      <c r="I239" s="271">
        <f t="shared" si="53"/>
        <v>0</v>
      </c>
      <c r="J239" s="271">
        <f t="shared" si="53"/>
        <v>0</v>
      </c>
      <c r="K239" s="271">
        <f t="shared" si="53"/>
        <v>0</v>
      </c>
      <c r="L239" s="271">
        <f t="shared" si="53"/>
        <v>0</v>
      </c>
      <c r="M239" s="258"/>
      <c r="N239" s="310"/>
      <c r="O239" s="310"/>
      <c r="P239" s="310"/>
    </row>
    <row r="240" spans="1:16" ht="15.75" hidden="1">
      <c r="A240" s="722" t="s">
        <v>480</v>
      </c>
      <c r="B240" s="722"/>
      <c r="C240" s="271">
        <f>C227-C228-C237</f>
        <v>0</v>
      </c>
      <c r="D240" s="271">
        <f aca="true" t="shared" si="54" ref="D240:L240">D227-D228-D237</f>
        <v>0</v>
      </c>
      <c r="E240" s="271">
        <f t="shared" si="54"/>
        <v>0</v>
      </c>
      <c r="F240" s="271">
        <f t="shared" si="54"/>
        <v>0</v>
      </c>
      <c r="G240" s="271">
        <f t="shared" si="54"/>
        <v>0</v>
      </c>
      <c r="H240" s="271">
        <f t="shared" si="54"/>
        <v>0</v>
      </c>
      <c r="I240" s="271">
        <f t="shared" si="54"/>
        <v>0</v>
      </c>
      <c r="J240" s="271">
        <f t="shared" si="54"/>
        <v>0</v>
      </c>
      <c r="K240" s="271">
        <f t="shared" si="54"/>
        <v>0</v>
      </c>
      <c r="L240" s="271">
        <f t="shared" si="54"/>
        <v>0</v>
      </c>
      <c r="M240" s="258"/>
      <c r="N240" s="310"/>
      <c r="O240" s="310"/>
      <c r="P240" s="310"/>
    </row>
    <row r="241" spans="1:16" ht="18.75" hidden="1">
      <c r="A241" s="299"/>
      <c r="B241" s="311" t="s">
        <v>484</v>
      </c>
      <c r="C241" s="311"/>
      <c r="D241" s="312"/>
      <c r="E241" s="312"/>
      <c r="F241" s="312"/>
      <c r="G241" s="723" t="s">
        <v>484</v>
      </c>
      <c r="H241" s="723"/>
      <c r="I241" s="723"/>
      <c r="J241" s="723"/>
      <c r="K241" s="723"/>
      <c r="L241" s="723"/>
      <c r="M241" s="299"/>
      <c r="N241" s="299"/>
      <c r="O241" s="299"/>
      <c r="P241" s="299"/>
    </row>
    <row r="242" spans="1:16" ht="18.75" hidden="1">
      <c r="A242" s="743" t="s">
        <v>481</v>
      </c>
      <c r="B242" s="743"/>
      <c r="C242" s="743"/>
      <c r="D242" s="743"/>
      <c r="E242" s="312"/>
      <c r="F242" s="312"/>
      <c r="G242" s="329"/>
      <c r="H242" s="744" t="s">
        <v>485</v>
      </c>
      <c r="I242" s="744"/>
      <c r="J242" s="744"/>
      <c r="K242" s="744"/>
      <c r="L242" s="744"/>
      <c r="M242" s="299"/>
      <c r="N242" s="299"/>
      <c r="O242" s="299"/>
      <c r="P242" s="299"/>
    </row>
    <row r="243" ht="15" hidden="1"/>
    <row r="244" ht="15" hidden="1"/>
    <row r="245" ht="15" hidden="1"/>
    <row r="246" ht="98.25" customHeight="1" hidden="1"/>
    <row r="247" ht="15" hidden="1"/>
    <row r="248" ht="63.75" customHeight="1" hidden="1"/>
    <row r="249" ht="15" hidden="1"/>
    <row r="250" ht="15" hidden="1"/>
    <row r="251" spans="1:13" ht="16.5" hidden="1">
      <c r="A251" s="728" t="s">
        <v>459</v>
      </c>
      <c r="B251" s="729"/>
      <c r="C251" s="298"/>
      <c r="D251" s="730" t="s">
        <v>380</v>
      </c>
      <c r="E251" s="730"/>
      <c r="F251" s="730"/>
      <c r="G251" s="730"/>
      <c r="H251" s="730"/>
      <c r="I251" s="730"/>
      <c r="J251" s="730"/>
      <c r="K251" s="731"/>
      <c r="L251" s="731"/>
      <c r="M251" s="299"/>
    </row>
    <row r="252" spans="1:13" ht="16.5" hidden="1">
      <c r="A252" s="733" t="s">
        <v>405</v>
      </c>
      <c r="B252" s="733"/>
      <c r="C252" s="733"/>
      <c r="D252" s="730" t="s">
        <v>460</v>
      </c>
      <c r="E252" s="730"/>
      <c r="F252" s="730"/>
      <c r="G252" s="730"/>
      <c r="H252" s="730"/>
      <c r="I252" s="730"/>
      <c r="J252" s="730"/>
      <c r="K252" s="734" t="s">
        <v>491</v>
      </c>
      <c r="L252" s="734"/>
      <c r="M252" s="299"/>
    </row>
    <row r="253" spans="1:13" ht="16.5" hidden="1">
      <c r="A253" s="733" t="s">
        <v>406</v>
      </c>
      <c r="B253" s="733"/>
      <c r="C253" s="253"/>
      <c r="D253" s="735" t="s">
        <v>483</v>
      </c>
      <c r="E253" s="735"/>
      <c r="F253" s="735"/>
      <c r="G253" s="735"/>
      <c r="H253" s="735"/>
      <c r="I253" s="735"/>
      <c r="J253" s="735"/>
      <c r="K253" s="731"/>
      <c r="L253" s="731"/>
      <c r="M253" s="299"/>
    </row>
    <row r="254" spans="1:13" ht="15.75" hidden="1">
      <c r="A254" s="255" t="s">
        <v>407</v>
      </c>
      <c r="B254" s="255"/>
      <c r="C254" s="256"/>
      <c r="D254" s="234"/>
      <c r="E254" s="234"/>
      <c r="F254" s="177"/>
      <c r="G254" s="177"/>
      <c r="H254" s="177"/>
      <c r="I254" s="177"/>
      <c r="J254" s="177"/>
      <c r="K254" s="736"/>
      <c r="L254" s="736"/>
      <c r="M254" s="299"/>
    </row>
    <row r="255" spans="1:13" ht="15.75" hidden="1">
      <c r="A255" s="234"/>
      <c r="B255" s="234" t="s">
        <v>461</v>
      </c>
      <c r="C255" s="234"/>
      <c r="D255" s="234"/>
      <c r="E255" s="271">
        <v>122557</v>
      </c>
      <c r="F255" s="271"/>
      <c r="G255" s="271">
        <v>181987</v>
      </c>
      <c r="H255" s="271"/>
      <c r="I255" s="271">
        <v>16298</v>
      </c>
      <c r="J255" s="271"/>
      <c r="K255" s="271">
        <v>251785</v>
      </c>
      <c r="L255" s="271"/>
      <c r="M255" s="299"/>
    </row>
    <row r="256" spans="1:13" ht="15.75" hidden="1">
      <c r="A256" s="643" t="s">
        <v>382</v>
      </c>
      <c r="B256" s="644"/>
      <c r="C256" s="703" t="s">
        <v>18</v>
      </c>
      <c r="D256" s="704" t="s">
        <v>462</v>
      </c>
      <c r="E256" s="704"/>
      <c r="F256" s="704"/>
      <c r="G256" s="704"/>
      <c r="H256" s="704"/>
      <c r="I256" s="704"/>
      <c r="J256" s="704"/>
      <c r="K256" s="704"/>
      <c r="L256" s="704"/>
      <c r="M256" s="299"/>
    </row>
    <row r="257" spans="1:13" ht="15.75" hidden="1">
      <c r="A257" s="645"/>
      <c r="B257" s="646"/>
      <c r="C257" s="703"/>
      <c r="D257" s="738" t="s">
        <v>464</v>
      </c>
      <c r="E257" s="739"/>
      <c r="F257" s="739"/>
      <c r="G257" s="739"/>
      <c r="H257" s="739"/>
      <c r="I257" s="739"/>
      <c r="J257" s="740"/>
      <c r="K257" s="521" t="s">
        <v>465</v>
      </c>
      <c r="L257" s="521" t="s">
        <v>466</v>
      </c>
      <c r="M257" s="299"/>
    </row>
    <row r="258" spans="1:13" ht="15.75" hidden="1">
      <c r="A258" s="645"/>
      <c r="B258" s="646"/>
      <c r="C258" s="703"/>
      <c r="D258" s="532" t="s">
        <v>17</v>
      </c>
      <c r="E258" s="523" t="s">
        <v>7</v>
      </c>
      <c r="F258" s="524"/>
      <c r="G258" s="524"/>
      <c r="H258" s="524"/>
      <c r="I258" s="524"/>
      <c r="J258" s="525"/>
      <c r="K258" s="741"/>
      <c r="L258" s="526"/>
      <c r="M258" s="299"/>
    </row>
    <row r="259" spans="1:16" ht="15.75" hidden="1">
      <c r="A259" s="701"/>
      <c r="B259" s="702"/>
      <c r="C259" s="703"/>
      <c r="D259" s="532"/>
      <c r="E259" s="189" t="s">
        <v>467</v>
      </c>
      <c r="F259" s="189" t="s">
        <v>468</v>
      </c>
      <c r="G259" s="189" t="s">
        <v>469</v>
      </c>
      <c r="H259" s="189" t="s">
        <v>470</v>
      </c>
      <c r="I259" s="189" t="s">
        <v>471</v>
      </c>
      <c r="J259" s="189" t="s">
        <v>472</v>
      </c>
      <c r="K259" s="742"/>
      <c r="L259" s="522"/>
      <c r="M259" s="718" t="s">
        <v>473</v>
      </c>
      <c r="N259" s="718"/>
      <c r="O259" s="718"/>
      <c r="P259" s="718"/>
    </row>
    <row r="260" spans="1:16" ht="15" hidden="1">
      <c r="A260" s="719" t="s">
        <v>6</v>
      </c>
      <c r="B260" s="720"/>
      <c r="C260" s="302">
        <v>1</v>
      </c>
      <c r="D260" s="303">
        <v>2</v>
      </c>
      <c r="E260" s="302">
        <v>3</v>
      </c>
      <c r="F260" s="303">
        <v>4</v>
      </c>
      <c r="G260" s="302">
        <v>5</v>
      </c>
      <c r="H260" s="303">
        <v>6</v>
      </c>
      <c r="I260" s="302">
        <v>7</v>
      </c>
      <c r="J260" s="303">
        <v>8</v>
      </c>
      <c r="K260" s="302">
        <v>9</v>
      </c>
      <c r="L260" s="303">
        <v>10</v>
      </c>
      <c r="M260" s="304" t="s">
        <v>474</v>
      </c>
      <c r="N260" s="305" t="s">
        <v>475</v>
      </c>
      <c r="O260" s="305" t="s">
        <v>476</v>
      </c>
      <c r="P260" s="305" t="s">
        <v>477</v>
      </c>
    </row>
    <row r="261" spans="1:16" ht="24.75" customHeight="1" hidden="1">
      <c r="A261" s="325" t="s">
        <v>0</v>
      </c>
      <c r="B261" s="266" t="s">
        <v>420</v>
      </c>
      <c r="C261" s="267">
        <f>C262+C263</f>
        <v>14401463.6</v>
      </c>
      <c r="D261" s="267">
        <f aca="true" t="shared" si="55" ref="D261:L261">D262+D263</f>
        <v>614882.6</v>
      </c>
      <c r="E261" s="267">
        <f t="shared" si="55"/>
        <v>234185.6</v>
      </c>
      <c r="F261" s="267">
        <f t="shared" si="55"/>
        <v>0</v>
      </c>
      <c r="G261" s="267">
        <f t="shared" si="55"/>
        <v>184987</v>
      </c>
      <c r="H261" s="267">
        <f t="shared" si="55"/>
        <v>34168</v>
      </c>
      <c r="I261" s="267">
        <f t="shared" si="55"/>
        <v>10894</v>
      </c>
      <c r="J261" s="267">
        <f t="shared" si="55"/>
        <v>150648</v>
      </c>
      <c r="K261" s="267">
        <f t="shared" si="55"/>
        <v>13573329</v>
      </c>
      <c r="L261" s="267">
        <f t="shared" si="55"/>
        <v>213252</v>
      </c>
      <c r="M261" s="267" t="e">
        <f>'[4]03'!#REF!+'[4]04'!#REF!</f>
        <v>#REF!</v>
      </c>
      <c r="N261" s="267" t="e">
        <f>C261-M261</f>
        <v>#REF!</v>
      </c>
      <c r="O261" s="267" t="e">
        <f>'[4]07'!#REF!</f>
        <v>#REF!</v>
      </c>
      <c r="P261" s="267" t="e">
        <f>C261-O261</f>
        <v>#REF!</v>
      </c>
    </row>
    <row r="262" spans="1:16" ht="24.75" customHeight="1" hidden="1">
      <c r="A262" s="326">
        <v>1</v>
      </c>
      <c r="B262" s="270" t="s">
        <v>421</v>
      </c>
      <c r="C262" s="267">
        <f>D262+K262+L262</f>
        <v>572626.6</v>
      </c>
      <c r="D262" s="267">
        <f>E262+F262+G262+H262+I262+J262</f>
        <v>320841.6</v>
      </c>
      <c r="E262" s="271">
        <v>117866.6</v>
      </c>
      <c r="F262" s="271">
        <v>0</v>
      </c>
      <c r="G262" s="271">
        <v>181987</v>
      </c>
      <c r="H262" s="271">
        <v>15098</v>
      </c>
      <c r="I262" s="271">
        <v>5890</v>
      </c>
      <c r="J262" s="271">
        <v>0</v>
      </c>
      <c r="K262" s="271">
        <v>197579</v>
      </c>
      <c r="L262" s="271">
        <v>54206</v>
      </c>
      <c r="M262" s="271" t="e">
        <f>'[4]03'!#REF!+'[4]04'!#REF!</f>
        <v>#REF!</v>
      </c>
      <c r="N262" s="271" t="e">
        <f aca="true" t="shared" si="56" ref="N262:N276">C262-M262</f>
        <v>#REF!</v>
      </c>
      <c r="O262" s="271" t="e">
        <f>'[4]07'!#REF!</f>
        <v>#REF!</v>
      </c>
      <c r="P262" s="271" t="e">
        <f aca="true" t="shared" si="57" ref="P262:P276">C262-O262</f>
        <v>#REF!</v>
      </c>
    </row>
    <row r="263" spans="1:16" ht="24.75" customHeight="1" hidden="1">
      <c r="A263" s="326">
        <v>2</v>
      </c>
      <c r="B263" s="270" t="s">
        <v>422</v>
      </c>
      <c r="C263" s="267">
        <f>D263+K263+L263</f>
        <v>13828837</v>
      </c>
      <c r="D263" s="267">
        <f>E263+F263+G263+H263+I263+J263</f>
        <v>294041</v>
      </c>
      <c r="E263" s="271">
        <v>116319</v>
      </c>
      <c r="F263" s="271">
        <v>0</v>
      </c>
      <c r="G263" s="271">
        <v>3000</v>
      </c>
      <c r="H263" s="271">
        <v>19070</v>
      </c>
      <c r="I263" s="271">
        <v>5004</v>
      </c>
      <c r="J263" s="271">
        <v>150648</v>
      </c>
      <c r="K263" s="271">
        <v>13375750</v>
      </c>
      <c r="L263" s="271">
        <v>159046</v>
      </c>
      <c r="M263" s="271" t="e">
        <f>'[4]03'!#REF!+'[4]04'!#REF!</f>
        <v>#REF!</v>
      </c>
      <c r="N263" s="271" t="e">
        <f t="shared" si="56"/>
        <v>#REF!</v>
      </c>
      <c r="O263" s="271" t="e">
        <f>'[4]07'!#REF!</f>
        <v>#REF!</v>
      </c>
      <c r="P263" s="271" t="e">
        <f t="shared" si="57"/>
        <v>#REF!</v>
      </c>
    </row>
    <row r="264" spans="1:16" ht="24.75" customHeight="1" hidden="1">
      <c r="A264" s="327" t="s">
        <v>1</v>
      </c>
      <c r="B264" s="273" t="s">
        <v>423</v>
      </c>
      <c r="C264" s="267">
        <f>D264+K264+L264</f>
        <v>0</v>
      </c>
      <c r="D264" s="267">
        <f>E264+F264+G264+H264+I264+J264</f>
        <v>0</v>
      </c>
      <c r="E264" s="271">
        <v>0</v>
      </c>
      <c r="F264" s="271">
        <v>0</v>
      </c>
      <c r="G264" s="271">
        <v>0</v>
      </c>
      <c r="H264" s="271">
        <v>0</v>
      </c>
      <c r="I264" s="271">
        <v>0</v>
      </c>
      <c r="J264" s="271">
        <v>0</v>
      </c>
      <c r="K264" s="271">
        <v>0</v>
      </c>
      <c r="L264" s="271">
        <v>0</v>
      </c>
      <c r="M264" s="271" t="e">
        <f>'[4]03'!#REF!+'[4]04'!#REF!</f>
        <v>#REF!</v>
      </c>
      <c r="N264" s="271" t="e">
        <f t="shared" si="56"/>
        <v>#REF!</v>
      </c>
      <c r="O264" s="271" t="e">
        <f>'[4]07'!#REF!</f>
        <v>#REF!</v>
      </c>
      <c r="P264" s="271" t="e">
        <f t="shared" si="57"/>
        <v>#REF!</v>
      </c>
    </row>
    <row r="265" spans="1:16" ht="24.75" customHeight="1" hidden="1">
      <c r="A265" s="327" t="s">
        <v>378</v>
      </c>
      <c r="B265" s="273" t="s">
        <v>424</v>
      </c>
      <c r="C265" s="267">
        <f>D265+K265+L265</f>
        <v>0</v>
      </c>
      <c r="D265" s="267">
        <f>E265+F265+G265+H265+I265+J265</f>
        <v>0</v>
      </c>
      <c r="E265" s="271">
        <v>0</v>
      </c>
      <c r="F265" s="271">
        <v>0</v>
      </c>
      <c r="G265" s="271">
        <v>0</v>
      </c>
      <c r="H265" s="271">
        <v>0</v>
      </c>
      <c r="I265" s="271">
        <v>0</v>
      </c>
      <c r="J265" s="271">
        <v>0</v>
      </c>
      <c r="K265" s="271">
        <v>0</v>
      </c>
      <c r="L265" s="271">
        <v>0</v>
      </c>
      <c r="M265" s="271" t="e">
        <f>'[4]03'!#REF!+'[4]04'!#REF!</f>
        <v>#REF!</v>
      </c>
      <c r="N265" s="271" t="e">
        <f t="shared" si="56"/>
        <v>#REF!</v>
      </c>
      <c r="O265" s="271" t="e">
        <f>'[4]07'!#REF!</f>
        <v>#REF!</v>
      </c>
      <c r="P265" s="271" t="e">
        <f t="shared" si="57"/>
        <v>#REF!</v>
      </c>
    </row>
    <row r="266" spans="1:16" ht="24.75" customHeight="1" hidden="1">
      <c r="A266" s="327" t="s">
        <v>425</v>
      </c>
      <c r="B266" s="273" t="s">
        <v>333</v>
      </c>
      <c r="C266" s="267">
        <f>C267+C276</f>
        <v>14401463.6</v>
      </c>
      <c r="D266" s="267">
        <f aca="true" t="shared" si="58" ref="D266:L266">D267+D276</f>
        <v>614882.6</v>
      </c>
      <c r="E266" s="267">
        <f t="shared" si="58"/>
        <v>234185.6</v>
      </c>
      <c r="F266" s="267">
        <f t="shared" si="58"/>
        <v>0</v>
      </c>
      <c r="G266" s="267">
        <f t="shared" si="58"/>
        <v>184987</v>
      </c>
      <c r="H266" s="267">
        <f t="shared" si="58"/>
        <v>34168</v>
      </c>
      <c r="I266" s="267">
        <f t="shared" si="58"/>
        <v>10894</v>
      </c>
      <c r="J266" s="267">
        <f t="shared" si="58"/>
        <v>150648</v>
      </c>
      <c r="K266" s="267">
        <f t="shared" si="58"/>
        <v>13573329</v>
      </c>
      <c r="L266" s="267">
        <f t="shared" si="58"/>
        <v>213252</v>
      </c>
      <c r="M266" s="267" t="e">
        <f>'[4]03'!#REF!+'[4]04'!#REF!</f>
        <v>#REF!</v>
      </c>
      <c r="N266" s="267" t="e">
        <f t="shared" si="56"/>
        <v>#REF!</v>
      </c>
      <c r="O266" s="267" t="e">
        <f>'[4]07'!#REF!</f>
        <v>#REF!</v>
      </c>
      <c r="P266" s="267" t="e">
        <f t="shared" si="57"/>
        <v>#REF!</v>
      </c>
    </row>
    <row r="267" spans="1:16" ht="24.75" customHeight="1" hidden="1">
      <c r="A267" s="327" t="s">
        <v>24</v>
      </c>
      <c r="B267" s="274" t="s">
        <v>426</v>
      </c>
      <c r="C267" s="267">
        <f>SUM(C268:C275)</f>
        <v>14089737</v>
      </c>
      <c r="D267" s="267">
        <f aca="true" t="shared" si="59" ref="D267:L267">SUM(D268:D275)</f>
        <v>303156</v>
      </c>
      <c r="E267" s="267">
        <f t="shared" si="59"/>
        <v>125434</v>
      </c>
      <c r="F267" s="267">
        <f t="shared" si="59"/>
        <v>0</v>
      </c>
      <c r="G267" s="267">
        <f t="shared" si="59"/>
        <v>3000</v>
      </c>
      <c r="H267" s="267">
        <f t="shared" si="59"/>
        <v>19070</v>
      </c>
      <c r="I267" s="267">
        <f t="shared" si="59"/>
        <v>5004</v>
      </c>
      <c r="J267" s="267">
        <f t="shared" si="59"/>
        <v>150648</v>
      </c>
      <c r="K267" s="267">
        <f t="shared" si="59"/>
        <v>13573329</v>
      </c>
      <c r="L267" s="267">
        <f t="shared" si="59"/>
        <v>213252</v>
      </c>
      <c r="M267" s="267" t="e">
        <f>'[4]03'!#REF!+'[4]04'!#REF!</f>
        <v>#REF!</v>
      </c>
      <c r="N267" s="267" t="e">
        <f t="shared" si="56"/>
        <v>#REF!</v>
      </c>
      <c r="O267" s="267" t="e">
        <f>'[4]07'!#REF!</f>
        <v>#REF!</v>
      </c>
      <c r="P267" s="267" t="e">
        <f t="shared" si="57"/>
        <v>#REF!</v>
      </c>
    </row>
    <row r="268" spans="1:16" ht="24.75" customHeight="1" hidden="1">
      <c r="A268" s="326" t="s">
        <v>427</v>
      </c>
      <c r="B268" s="270" t="s">
        <v>367</v>
      </c>
      <c r="C268" s="267">
        <f aca="true" t="shared" si="60" ref="C268:C276">D268+K268+L268</f>
        <v>185401</v>
      </c>
      <c r="D268" s="267">
        <f aca="true" t="shared" si="61" ref="D268:D276">E268+F268+G268+H268+I268+J268</f>
        <v>142000</v>
      </c>
      <c r="E268" s="271">
        <v>10002</v>
      </c>
      <c r="F268" s="271">
        <v>0</v>
      </c>
      <c r="G268" s="271">
        <v>0</v>
      </c>
      <c r="H268" s="271">
        <v>1500</v>
      </c>
      <c r="I268" s="271">
        <v>5004</v>
      </c>
      <c r="J268" s="271">
        <v>125494</v>
      </c>
      <c r="K268" s="271">
        <v>35000</v>
      </c>
      <c r="L268" s="271">
        <v>8401</v>
      </c>
      <c r="M268" s="271" t="e">
        <f>'[4]03'!#REF!+'[4]04'!#REF!</f>
        <v>#REF!</v>
      </c>
      <c r="N268" s="271" t="e">
        <f t="shared" si="56"/>
        <v>#REF!</v>
      </c>
      <c r="O268" s="271" t="e">
        <f>'[4]07'!#REF!</f>
        <v>#REF!</v>
      </c>
      <c r="P268" s="271" t="e">
        <f t="shared" si="57"/>
        <v>#REF!</v>
      </c>
    </row>
    <row r="269" spans="1:16" ht="24.75" customHeight="1" hidden="1">
      <c r="A269" s="326" t="s">
        <v>428</v>
      </c>
      <c r="B269" s="270" t="s">
        <v>429</v>
      </c>
      <c r="C269" s="267">
        <f t="shared" si="60"/>
        <v>0</v>
      </c>
      <c r="D269" s="267">
        <f>E269+F269+G269+H269+I269+J269</f>
        <v>0</v>
      </c>
      <c r="E269" s="271">
        <v>0</v>
      </c>
      <c r="F269" s="271">
        <v>0</v>
      </c>
      <c r="G269" s="271">
        <v>0</v>
      </c>
      <c r="H269" s="271">
        <v>0</v>
      </c>
      <c r="I269" s="271">
        <v>0</v>
      </c>
      <c r="J269" s="271">
        <v>0</v>
      </c>
      <c r="K269" s="271">
        <v>0</v>
      </c>
      <c r="L269" s="271">
        <v>0</v>
      </c>
      <c r="M269" s="271" t="e">
        <f>'[4]03'!#REF!+'[4]04'!#REF!</f>
        <v>#REF!</v>
      </c>
      <c r="N269" s="271" t="e">
        <f t="shared" si="56"/>
        <v>#REF!</v>
      </c>
      <c r="O269" s="271" t="e">
        <f>'[4]07'!#REF!</f>
        <v>#REF!</v>
      </c>
      <c r="P269" s="271" t="e">
        <f t="shared" si="57"/>
        <v>#REF!</v>
      </c>
    </row>
    <row r="270" spans="1:16" ht="24.75" customHeight="1" hidden="1">
      <c r="A270" s="326" t="s">
        <v>430</v>
      </c>
      <c r="B270" s="270" t="s">
        <v>454</v>
      </c>
      <c r="C270" s="267">
        <f t="shared" si="60"/>
        <v>0</v>
      </c>
      <c r="D270" s="267">
        <f t="shared" si="61"/>
        <v>0</v>
      </c>
      <c r="E270" s="271">
        <v>0</v>
      </c>
      <c r="F270" s="271">
        <v>0</v>
      </c>
      <c r="G270" s="271">
        <v>0</v>
      </c>
      <c r="H270" s="271">
        <v>0</v>
      </c>
      <c r="I270" s="271">
        <v>0</v>
      </c>
      <c r="J270" s="271">
        <v>0</v>
      </c>
      <c r="K270" s="271">
        <v>0</v>
      </c>
      <c r="L270" s="271">
        <v>0</v>
      </c>
      <c r="M270" s="271" t="e">
        <f>'[4]03'!#REF!</f>
        <v>#REF!</v>
      </c>
      <c r="N270" s="271" t="e">
        <f t="shared" si="56"/>
        <v>#REF!</v>
      </c>
      <c r="O270" s="271" t="e">
        <f>'[4]07'!#REF!</f>
        <v>#REF!</v>
      </c>
      <c r="P270" s="271" t="e">
        <f t="shared" si="57"/>
        <v>#REF!</v>
      </c>
    </row>
    <row r="271" spans="1:16" ht="24.75" customHeight="1" hidden="1">
      <c r="A271" s="326" t="s">
        <v>432</v>
      </c>
      <c r="B271" s="270" t="s">
        <v>431</v>
      </c>
      <c r="C271" s="267">
        <f t="shared" si="60"/>
        <v>13859195</v>
      </c>
      <c r="D271" s="267">
        <f t="shared" si="61"/>
        <v>161156</v>
      </c>
      <c r="E271" s="271">
        <v>115432</v>
      </c>
      <c r="F271" s="271">
        <v>0</v>
      </c>
      <c r="G271" s="271">
        <v>3000</v>
      </c>
      <c r="H271" s="271">
        <v>17570</v>
      </c>
      <c r="I271" s="271">
        <v>0</v>
      </c>
      <c r="J271" s="271">
        <v>25154</v>
      </c>
      <c r="K271" s="271">
        <v>13538329</v>
      </c>
      <c r="L271" s="271">
        <v>159710</v>
      </c>
      <c r="M271" s="271" t="e">
        <f>'[4]03'!#REF!+'[4]04'!#REF!</f>
        <v>#REF!</v>
      </c>
      <c r="N271" s="271" t="e">
        <f t="shared" si="56"/>
        <v>#REF!</v>
      </c>
      <c r="O271" s="271" t="e">
        <f>'[4]07'!#REF!</f>
        <v>#REF!</v>
      </c>
      <c r="P271" s="271" t="e">
        <f t="shared" si="57"/>
        <v>#REF!</v>
      </c>
    </row>
    <row r="272" spans="1:16" ht="24.75" customHeight="1" hidden="1">
      <c r="A272" s="326" t="s">
        <v>434</v>
      </c>
      <c r="B272" s="270" t="s">
        <v>433</v>
      </c>
      <c r="C272" s="267">
        <f t="shared" si="60"/>
        <v>0</v>
      </c>
      <c r="D272" s="267">
        <f t="shared" si="61"/>
        <v>0</v>
      </c>
      <c r="E272" s="271">
        <v>0</v>
      </c>
      <c r="F272" s="271">
        <v>0</v>
      </c>
      <c r="G272" s="271">
        <v>0</v>
      </c>
      <c r="H272" s="271">
        <v>0</v>
      </c>
      <c r="I272" s="271">
        <v>0</v>
      </c>
      <c r="J272" s="271">
        <v>0</v>
      </c>
      <c r="K272" s="271">
        <v>0</v>
      </c>
      <c r="L272" s="271">
        <v>0</v>
      </c>
      <c r="M272" s="271" t="e">
        <f>'[4]03'!#REF!+'[4]04'!#REF!</f>
        <v>#REF!</v>
      </c>
      <c r="N272" s="271" t="e">
        <f t="shared" si="56"/>
        <v>#REF!</v>
      </c>
      <c r="O272" s="271" t="e">
        <f>'[4]07'!#REF!</f>
        <v>#REF!</v>
      </c>
      <c r="P272" s="271" t="e">
        <f t="shared" si="57"/>
        <v>#REF!</v>
      </c>
    </row>
    <row r="273" spans="1:16" ht="24.75" customHeight="1" hidden="1">
      <c r="A273" s="326" t="s">
        <v>436</v>
      </c>
      <c r="B273" s="270" t="s">
        <v>435</v>
      </c>
      <c r="C273" s="267">
        <f t="shared" si="60"/>
        <v>0</v>
      </c>
      <c r="D273" s="267">
        <f t="shared" si="61"/>
        <v>0</v>
      </c>
      <c r="E273" s="271">
        <v>0</v>
      </c>
      <c r="F273" s="271">
        <v>0</v>
      </c>
      <c r="G273" s="271">
        <v>0</v>
      </c>
      <c r="H273" s="271">
        <v>0</v>
      </c>
      <c r="I273" s="271">
        <v>0</v>
      </c>
      <c r="J273" s="271">
        <v>0</v>
      </c>
      <c r="K273" s="271">
        <v>0</v>
      </c>
      <c r="L273" s="271">
        <v>0</v>
      </c>
      <c r="M273" s="271" t="e">
        <f>'[4]03'!#REF!+'[4]04'!#REF!</f>
        <v>#REF!</v>
      </c>
      <c r="N273" s="271" t="e">
        <f t="shared" si="56"/>
        <v>#REF!</v>
      </c>
      <c r="O273" s="271" t="e">
        <f>'[4]07'!#REF!</f>
        <v>#REF!</v>
      </c>
      <c r="P273" s="271" t="e">
        <f t="shared" si="57"/>
        <v>#REF!</v>
      </c>
    </row>
    <row r="274" spans="1:16" ht="24.75" customHeight="1" hidden="1">
      <c r="A274" s="326" t="s">
        <v>438</v>
      </c>
      <c r="B274" s="275" t="s">
        <v>437</v>
      </c>
      <c r="C274" s="267">
        <f t="shared" si="60"/>
        <v>0</v>
      </c>
      <c r="D274" s="267">
        <f t="shared" si="61"/>
        <v>0</v>
      </c>
      <c r="E274" s="271">
        <v>0</v>
      </c>
      <c r="F274" s="271">
        <v>0</v>
      </c>
      <c r="G274" s="271">
        <v>0</v>
      </c>
      <c r="H274" s="271">
        <v>0</v>
      </c>
      <c r="I274" s="271">
        <v>0</v>
      </c>
      <c r="J274" s="271">
        <v>0</v>
      </c>
      <c r="K274" s="271">
        <v>0</v>
      </c>
      <c r="L274" s="271">
        <v>0</v>
      </c>
      <c r="M274" s="271" t="e">
        <f>'[4]03'!#REF!+'[4]04'!#REF!</f>
        <v>#REF!</v>
      </c>
      <c r="N274" s="271" t="e">
        <f t="shared" si="56"/>
        <v>#REF!</v>
      </c>
      <c r="O274" s="271" t="e">
        <f>'[4]07'!#REF!</f>
        <v>#REF!</v>
      </c>
      <c r="P274" s="271" t="e">
        <f t="shared" si="57"/>
        <v>#REF!</v>
      </c>
    </row>
    <row r="275" spans="1:16" ht="24.75" customHeight="1" hidden="1">
      <c r="A275" s="326" t="s">
        <v>455</v>
      </c>
      <c r="B275" s="270" t="s">
        <v>439</v>
      </c>
      <c r="C275" s="267">
        <f t="shared" si="60"/>
        <v>45141</v>
      </c>
      <c r="D275" s="267">
        <f t="shared" si="61"/>
        <v>0</v>
      </c>
      <c r="E275" s="271">
        <v>0</v>
      </c>
      <c r="F275" s="271">
        <v>0</v>
      </c>
      <c r="G275" s="271">
        <v>0</v>
      </c>
      <c r="H275" s="271">
        <v>0</v>
      </c>
      <c r="I275" s="271">
        <v>0</v>
      </c>
      <c r="J275" s="271">
        <v>0</v>
      </c>
      <c r="K275" s="271">
        <v>0</v>
      </c>
      <c r="L275" s="271">
        <v>45141</v>
      </c>
      <c r="M275" s="271" t="e">
        <f>'[4]03'!#REF!+'[4]04'!#REF!</f>
        <v>#REF!</v>
      </c>
      <c r="N275" s="271" t="e">
        <f t="shared" si="56"/>
        <v>#REF!</v>
      </c>
      <c r="O275" s="271" t="e">
        <f>'[4]07'!#REF!</f>
        <v>#REF!</v>
      </c>
      <c r="P275" s="271" t="e">
        <f t="shared" si="57"/>
        <v>#REF!</v>
      </c>
    </row>
    <row r="276" spans="1:16" ht="24.75" customHeight="1" hidden="1">
      <c r="A276" s="327" t="s">
        <v>25</v>
      </c>
      <c r="B276" s="273" t="s">
        <v>440</v>
      </c>
      <c r="C276" s="267">
        <f t="shared" si="60"/>
        <v>311726.6</v>
      </c>
      <c r="D276" s="267">
        <f t="shared" si="61"/>
        <v>311726.6</v>
      </c>
      <c r="E276" s="271">
        <v>108751.6</v>
      </c>
      <c r="F276" s="271">
        <v>0</v>
      </c>
      <c r="G276" s="271">
        <v>181987</v>
      </c>
      <c r="H276" s="271">
        <v>15098</v>
      </c>
      <c r="I276" s="271">
        <v>5890</v>
      </c>
      <c r="J276" s="271">
        <v>0</v>
      </c>
      <c r="K276" s="271">
        <v>0</v>
      </c>
      <c r="L276" s="271">
        <v>0</v>
      </c>
      <c r="M276" s="267" t="e">
        <f>'[4]03'!#REF!+'[4]04'!#REF!</f>
        <v>#REF!</v>
      </c>
      <c r="N276" s="267" t="e">
        <f t="shared" si="56"/>
        <v>#REF!</v>
      </c>
      <c r="O276" s="267" t="e">
        <f>'[4]07'!#REF!</f>
        <v>#REF!</v>
      </c>
      <c r="P276" s="267" t="e">
        <f t="shared" si="57"/>
        <v>#REF!</v>
      </c>
    </row>
    <row r="277" spans="1:16" ht="24.75" customHeight="1" hidden="1">
      <c r="A277" s="237" t="s">
        <v>36</v>
      </c>
      <c r="B277" s="309" t="s">
        <v>478</v>
      </c>
      <c r="C277" s="276">
        <f>(C268+C269+C270)/C267</f>
        <v>0.013158584862158889</v>
      </c>
      <c r="D277" s="328">
        <f aca="true" t="shared" si="62" ref="D277:L277">(D268+D269+D270)/D267</f>
        <v>0.468405705313436</v>
      </c>
      <c r="E277" s="276">
        <f t="shared" si="62"/>
        <v>0.0797391456861776</v>
      </c>
      <c r="F277" s="276" t="e">
        <f t="shared" si="62"/>
        <v>#DIV/0!</v>
      </c>
      <c r="G277" s="276">
        <f t="shared" si="62"/>
        <v>0</v>
      </c>
      <c r="H277" s="276">
        <f t="shared" si="62"/>
        <v>0.07865757734661773</v>
      </c>
      <c r="I277" s="276">
        <f t="shared" si="62"/>
        <v>1</v>
      </c>
      <c r="J277" s="276">
        <f t="shared" si="62"/>
        <v>0.8330279857681483</v>
      </c>
      <c r="K277" s="276">
        <f t="shared" si="62"/>
        <v>0.002578586284912124</v>
      </c>
      <c r="L277" s="276">
        <f t="shared" si="62"/>
        <v>0.03939470673194155</v>
      </c>
      <c r="M277" s="258"/>
      <c r="N277" s="310"/>
      <c r="O277" s="310"/>
      <c r="P277" s="310"/>
    </row>
    <row r="278" spans="1:16" ht="15.75" hidden="1">
      <c r="A278" s="721" t="s">
        <v>479</v>
      </c>
      <c r="B278" s="721"/>
      <c r="C278" s="271">
        <f>C261-C264-C265-C266</f>
        <v>0</v>
      </c>
      <c r="D278" s="271">
        <f aca="true" t="shared" si="63" ref="D278:L278">D261-D264-D265-D266</f>
        <v>0</v>
      </c>
      <c r="E278" s="271">
        <f t="shared" si="63"/>
        <v>0</v>
      </c>
      <c r="F278" s="271">
        <f t="shared" si="63"/>
        <v>0</v>
      </c>
      <c r="G278" s="271">
        <f t="shared" si="63"/>
        <v>0</v>
      </c>
      <c r="H278" s="271">
        <f t="shared" si="63"/>
        <v>0</v>
      </c>
      <c r="I278" s="271">
        <f t="shared" si="63"/>
        <v>0</v>
      </c>
      <c r="J278" s="271">
        <f t="shared" si="63"/>
        <v>0</v>
      </c>
      <c r="K278" s="271">
        <f t="shared" si="63"/>
        <v>0</v>
      </c>
      <c r="L278" s="271">
        <f t="shared" si="63"/>
        <v>0</v>
      </c>
      <c r="M278" s="258"/>
      <c r="N278" s="310"/>
      <c r="O278" s="310"/>
      <c r="P278" s="310"/>
    </row>
    <row r="279" spans="1:16" ht="15.75" hidden="1">
      <c r="A279" s="722" t="s">
        <v>480</v>
      </c>
      <c r="B279" s="722"/>
      <c r="C279" s="271">
        <f>C266-C267-C276</f>
        <v>0</v>
      </c>
      <c r="D279" s="271">
        <f aca="true" t="shared" si="64" ref="D279:L279">D266-D267-D276</f>
        <v>0</v>
      </c>
      <c r="E279" s="271">
        <f t="shared" si="64"/>
        <v>0</v>
      </c>
      <c r="F279" s="271">
        <f t="shared" si="64"/>
        <v>0</v>
      </c>
      <c r="G279" s="271">
        <f t="shared" si="64"/>
        <v>0</v>
      </c>
      <c r="H279" s="271">
        <f t="shared" si="64"/>
        <v>0</v>
      </c>
      <c r="I279" s="271">
        <f t="shared" si="64"/>
        <v>0</v>
      </c>
      <c r="J279" s="271">
        <f t="shared" si="64"/>
        <v>0</v>
      </c>
      <c r="K279" s="271">
        <f t="shared" si="64"/>
        <v>0</v>
      </c>
      <c r="L279" s="271">
        <f t="shared" si="64"/>
        <v>0</v>
      </c>
      <c r="M279" s="258"/>
      <c r="N279" s="310"/>
      <c r="O279" s="310"/>
      <c r="P279" s="310"/>
    </row>
    <row r="280" spans="1:16" ht="18.75" hidden="1">
      <c r="A280" s="299"/>
      <c r="B280" s="311" t="s">
        <v>484</v>
      </c>
      <c r="C280" s="311"/>
      <c r="D280" s="312"/>
      <c r="E280" s="312"/>
      <c r="F280" s="312"/>
      <c r="G280" s="723" t="s">
        <v>484</v>
      </c>
      <c r="H280" s="723"/>
      <c r="I280" s="723"/>
      <c r="J280" s="723"/>
      <c r="K280" s="723"/>
      <c r="L280" s="723"/>
      <c r="M280" s="299"/>
      <c r="N280" s="299"/>
      <c r="O280" s="299"/>
      <c r="P280" s="299"/>
    </row>
    <row r="281" spans="1:16" ht="18.75" hidden="1">
      <c r="A281" s="743" t="s">
        <v>481</v>
      </c>
      <c r="B281" s="743"/>
      <c r="C281" s="743"/>
      <c r="D281" s="743"/>
      <c r="E281" s="312"/>
      <c r="F281" s="312"/>
      <c r="G281" s="329"/>
      <c r="H281" s="744" t="s">
        <v>485</v>
      </c>
      <c r="I281" s="744"/>
      <c r="J281" s="744"/>
      <c r="K281" s="744"/>
      <c r="L281" s="744"/>
      <c r="M281" s="299"/>
      <c r="N281" s="299"/>
      <c r="O281" s="299"/>
      <c r="P281" s="299"/>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728" t="s">
        <v>459</v>
      </c>
      <c r="B293" s="729"/>
      <c r="C293" s="298"/>
      <c r="D293" s="730" t="s">
        <v>380</v>
      </c>
      <c r="E293" s="730"/>
      <c r="F293" s="730"/>
      <c r="G293" s="730"/>
      <c r="H293" s="730"/>
      <c r="I293" s="730"/>
      <c r="J293" s="730"/>
      <c r="K293" s="731"/>
      <c r="L293" s="731"/>
      <c r="M293" s="299"/>
    </row>
    <row r="294" spans="1:13" ht="16.5" hidden="1">
      <c r="A294" s="733" t="s">
        <v>405</v>
      </c>
      <c r="B294" s="733"/>
      <c r="C294" s="733"/>
      <c r="D294" s="730" t="s">
        <v>460</v>
      </c>
      <c r="E294" s="730"/>
      <c r="F294" s="730"/>
      <c r="G294" s="730"/>
      <c r="H294" s="730"/>
      <c r="I294" s="730"/>
      <c r="J294" s="730"/>
      <c r="K294" s="734" t="s">
        <v>492</v>
      </c>
      <c r="L294" s="734"/>
      <c r="M294" s="299"/>
    </row>
    <row r="295" spans="1:13" ht="16.5" hidden="1">
      <c r="A295" s="733" t="s">
        <v>406</v>
      </c>
      <c r="B295" s="733"/>
      <c r="C295" s="253"/>
      <c r="D295" s="735" t="s">
        <v>483</v>
      </c>
      <c r="E295" s="735"/>
      <c r="F295" s="735"/>
      <c r="G295" s="735"/>
      <c r="H295" s="735"/>
      <c r="I295" s="735"/>
      <c r="J295" s="735"/>
      <c r="K295" s="731"/>
      <c r="L295" s="731"/>
      <c r="M295" s="299"/>
    </row>
    <row r="296" spans="1:13" ht="15.75" hidden="1">
      <c r="A296" s="255" t="s">
        <v>407</v>
      </c>
      <c r="B296" s="255"/>
      <c r="C296" s="256"/>
      <c r="D296" s="234"/>
      <c r="E296" s="234"/>
      <c r="F296" s="177"/>
      <c r="G296" s="177"/>
      <c r="H296" s="177"/>
      <c r="I296" s="177"/>
      <c r="J296" s="177"/>
      <c r="K296" s="736"/>
      <c r="L296" s="736"/>
      <c r="M296" s="299"/>
    </row>
    <row r="297" spans="1:13" ht="15.75" hidden="1">
      <c r="A297" s="234"/>
      <c r="B297" s="234" t="s">
        <v>461</v>
      </c>
      <c r="C297" s="234"/>
      <c r="D297" s="234"/>
      <c r="E297" s="234"/>
      <c r="F297" s="234"/>
      <c r="G297" s="234"/>
      <c r="H297" s="234"/>
      <c r="I297" s="234"/>
      <c r="J297" s="234"/>
      <c r="K297" s="737"/>
      <c r="L297" s="737"/>
      <c r="M297" s="299"/>
    </row>
    <row r="298" spans="1:13" ht="15.75" hidden="1">
      <c r="A298" s="643" t="s">
        <v>382</v>
      </c>
      <c r="B298" s="644"/>
      <c r="C298" s="703" t="s">
        <v>18</v>
      </c>
      <c r="D298" s="704" t="s">
        <v>462</v>
      </c>
      <c r="E298" s="704"/>
      <c r="F298" s="704"/>
      <c r="G298" s="704"/>
      <c r="H298" s="704"/>
      <c r="I298" s="704"/>
      <c r="J298" s="704"/>
      <c r="K298" s="704"/>
      <c r="L298" s="704"/>
      <c r="M298" s="299"/>
    </row>
    <row r="299" spans="1:13" ht="15.75" hidden="1">
      <c r="A299" s="645"/>
      <c r="B299" s="646"/>
      <c r="C299" s="703"/>
      <c r="D299" s="738" t="s">
        <v>464</v>
      </c>
      <c r="E299" s="739"/>
      <c r="F299" s="739"/>
      <c r="G299" s="739"/>
      <c r="H299" s="739"/>
      <c r="I299" s="739"/>
      <c r="J299" s="740"/>
      <c r="K299" s="521" t="s">
        <v>465</v>
      </c>
      <c r="L299" s="521" t="s">
        <v>466</v>
      </c>
      <c r="M299" s="299"/>
    </row>
    <row r="300" spans="1:13" ht="15.75" hidden="1">
      <c r="A300" s="645"/>
      <c r="B300" s="646"/>
      <c r="C300" s="703"/>
      <c r="D300" s="532" t="s">
        <v>17</v>
      </c>
      <c r="E300" s="523" t="s">
        <v>7</v>
      </c>
      <c r="F300" s="524"/>
      <c r="G300" s="524"/>
      <c r="H300" s="524"/>
      <c r="I300" s="524"/>
      <c r="J300" s="525"/>
      <c r="K300" s="741"/>
      <c r="L300" s="526"/>
      <c r="M300" s="299"/>
    </row>
    <row r="301" spans="1:16" ht="15.75" hidden="1">
      <c r="A301" s="701"/>
      <c r="B301" s="702"/>
      <c r="C301" s="703"/>
      <c r="D301" s="532"/>
      <c r="E301" s="189" t="s">
        <v>467</v>
      </c>
      <c r="F301" s="189" t="s">
        <v>468</v>
      </c>
      <c r="G301" s="189" t="s">
        <v>469</v>
      </c>
      <c r="H301" s="189" t="s">
        <v>470</v>
      </c>
      <c r="I301" s="189" t="s">
        <v>471</v>
      </c>
      <c r="J301" s="189" t="s">
        <v>472</v>
      </c>
      <c r="K301" s="742"/>
      <c r="L301" s="522"/>
      <c r="M301" s="718" t="s">
        <v>473</v>
      </c>
      <c r="N301" s="718"/>
      <c r="O301" s="718"/>
      <c r="P301" s="718"/>
    </row>
    <row r="302" spans="1:16" ht="15" hidden="1">
      <c r="A302" s="719" t="s">
        <v>6</v>
      </c>
      <c r="B302" s="720"/>
      <c r="C302" s="302">
        <v>1</v>
      </c>
      <c r="D302" s="303">
        <v>2</v>
      </c>
      <c r="E302" s="302">
        <v>3</v>
      </c>
      <c r="F302" s="303">
        <v>4</v>
      </c>
      <c r="G302" s="302">
        <v>5</v>
      </c>
      <c r="H302" s="303">
        <v>6</v>
      </c>
      <c r="I302" s="302">
        <v>7</v>
      </c>
      <c r="J302" s="303">
        <v>8</v>
      </c>
      <c r="K302" s="302">
        <v>9</v>
      </c>
      <c r="L302" s="303">
        <v>10</v>
      </c>
      <c r="M302" s="304" t="s">
        <v>474</v>
      </c>
      <c r="N302" s="305" t="s">
        <v>475</v>
      </c>
      <c r="O302" s="305" t="s">
        <v>476</v>
      </c>
      <c r="P302" s="305" t="s">
        <v>477</v>
      </c>
    </row>
    <row r="303" spans="1:16" ht="24.75" customHeight="1" hidden="1">
      <c r="A303" s="325" t="s">
        <v>0</v>
      </c>
      <c r="B303" s="266" t="s">
        <v>420</v>
      </c>
      <c r="C303" s="267">
        <f>C304+C305</f>
        <v>394761</v>
      </c>
      <c r="D303" s="267">
        <f aca="true" t="shared" si="65" ref="D303:L303">D304+D305</f>
        <v>89648</v>
      </c>
      <c r="E303" s="267">
        <f t="shared" si="65"/>
        <v>48513</v>
      </c>
      <c r="F303" s="267">
        <f t="shared" si="65"/>
        <v>0</v>
      </c>
      <c r="G303" s="267">
        <f t="shared" si="65"/>
        <v>34900</v>
      </c>
      <c r="H303" s="267">
        <f t="shared" si="65"/>
        <v>200</v>
      </c>
      <c r="I303" s="267">
        <f t="shared" si="65"/>
        <v>0</v>
      </c>
      <c r="J303" s="267">
        <f t="shared" si="65"/>
        <v>6035</v>
      </c>
      <c r="K303" s="267">
        <f t="shared" si="65"/>
        <v>0</v>
      </c>
      <c r="L303" s="267">
        <f t="shared" si="65"/>
        <v>305113</v>
      </c>
      <c r="M303" s="267" t="e">
        <f>'[4]03'!#REF!+'[4]04'!#REF!</f>
        <v>#REF!</v>
      </c>
      <c r="N303" s="267" t="e">
        <f>C303-M303</f>
        <v>#REF!</v>
      </c>
      <c r="O303" s="267" t="e">
        <f>'[4]07'!#REF!</f>
        <v>#REF!</v>
      </c>
      <c r="P303" s="267" t="e">
        <f>C303-O303</f>
        <v>#REF!</v>
      </c>
    </row>
    <row r="304" spans="1:16" ht="24.75" customHeight="1" hidden="1">
      <c r="A304" s="326">
        <v>1</v>
      </c>
      <c r="B304" s="270" t="s">
        <v>421</v>
      </c>
      <c r="C304" s="267">
        <f>D304+K304+L304</f>
        <v>139828</v>
      </c>
      <c r="D304" s="267">
        <f>E304+F304+G304+H304+I304+J304</f>
        <v>48342</v>
      </c>
      <c r="E304" s="271">
        <v>28442</v>
      </c>
      <c r="F304" s="271"/>
      <c r="G304" s="271">
        <v>19900</v>
      </c>
      <c r="H304" s="271"/>
      <c r="I304" s="271"/>
      <c r="J304" s="271"/>
      <c r="K304" s="271"/>
      <c r="L304" s="271">
        <v>91486</v>
      </c>
      <c r="M304" s="271" t="e">
        <f>'[4]03'!#REF!+'[4]04'!#REF!</f>
        <v>#REF!</v>
      </c>
      <c r="N304" s="271" t="e">
        <f aca="true" t="shared" si="66" ref="N304:N318">C304-M304</f>
        <v>#REF!</v>
      </c>
      <c r="O304" s="271" t="e">
        <f>'[4]07'!#REF!</f>
        <v>#REF!</v>
      </c>
      <c r="P304" s="271" t="e">
        <f aca="true" t="shared" si="67" ref="P304:P318">C304-O304</f>
        <v>#REF!</v>
      </c>
    </row>
    <row r="305" spans="1:16" ht="24.75" customHeight="1" hidden="1">
      <c r="A305" s="326">
        <v>2</v>
      </c>
      <c r="B305" s="270" t="s">
        <v>422</v>
      </c>
      <c r="C305" s="267">
        <f>D305+K305+L305</f>
        <v>254933</v>
      </c>
      <c r="D305" s="267">
        <f>E305+F305+G305+H305+I305+J305</f>
        <v>41306</v>
      </c>
      <c r="E305" s="271">
        <v>20071</v>
      </c>
      <c r="F305" s="271">
        <v>0</v>
      </c>
      <c r="G305" s="271">
        <v>15000</v>
      </c>
      <c r="H305" s="271">
        <v>200</v>
      </c>
      <c r="I305" s="271">
        <v>0</v>
      </c>
      <c r="J305" s="271">
        <v>6035</v>
      </c>
      <c r="K305" s="271">
        <v>0</v>
      </c>
      <c r="L305" s="271">
        <v>213627</v>
      </c>
      <c r="M305" s="271" t="e">
        <f>'[4]03'!#REF!+'[4]04'!#REF!</f>
        <v>#REF!</v>
      </c>
      <c r="N305" s="271" t="e">
        <f t="shared" si="66"/>
        <v>#REF!</v>
      </c>
      <c r="O305" s="271" t="e">
        <f>'[4]07'!#REF!</f>
        <v>#REF!</v>
      </c>
      <c r="P305" s="271" t="e">
        <f t="shared" si="67"/>
        <v>#REF!</v>
      </c>
    </row>
    <row r="306" spans="1:16" ht="24.75" customHeight="1" hidden="1">
      <c r="A306" s="327" t="s">
        <v>1</v>
      </c>
      <c r="B306" s="273" t="s">
        <v>423</v>
      </c>
      <c r="C306" s="267">
        <f>D306+K306+L306</f>
        <v>0</v>
      </c>
      <c r="D306" s="267">
        <f>E306+F306+G306+H306+I306+J306</f>
        <v>0</v>
      </c>
      <c r="E306" s="271">
        <v>0</v>
      </c>
      <c r="F306" s="271">
        <v>0</v>
      </c>
      <c r="G306" s="271">
        <v>0</v>
      </c>
      <c r="H306" s="271">
        <v>0</v>
      </c>
      <c r="I306" s="271">
        <v>0</v>
      </c>
      <c r="J306" s="271">
        <v>0</v>
      </c>
      <c r="K306" s="271">
        <v>0</v>
      </c>
      <c r="L306" s="271">
        <v>0</v>
      </c>
      <c r="M306" s="271" t="e">
        <f>'[4]03'!#REF!+'[4]04'!#REF!</f>
        <v>#REF!</v>
      </c>
      <c r="N306" s="271" t="e">
        <f t="shared" si="66"/>
        <v>#REF!</v>
      </c>
      <c r="O306" s="271" t="e">
        <f>'[4]07'!#REF!</f>
        <v>#REF!</v>
      </c>
      <c r="P306" s="271" t="e">
        <f t="shared" si="67"/>
        <v>#REF!</v>
      </c>
    </row>
    <row r="307" spans="1:16" ht="24.75" customHeight="1" hidden="1">
      <c r="A307" s="327" t="s">
        <v>378</v>
      </c>
      <c r="B307" s="273" t="s">
        <v>424</v>
      </c>
      <c r="C307" s="267">
        <f>D307+K307+L307</f>
        <v>0</v>
      </c>
      <c r="D307" s="267">
        <f>E307+F307+G307+H307+I307+J307</f>
        <v>0</v>
      </c>
      <c r="E307" s="271">
        <v>0</v>
      </c>
      <c r="F307" s="271">
        <v>0</v>
      </c>
      <c r="G307" s="271">
        <v>0</v>
      </c>
      <c r="H307" s="271">
        <v>0</v>
      </c>
      <c r="I307" s="271">
        <v>0</v>
      </c>
      <c r="J307" s="271">
        <v>0</v>
      </c>
      <c r="K307" s="271">
        <v>0</v>
      </c>
      <c r="L307" s="271">
        <v>0</v>
      </c>
      <c r="M307" s="271" t="e">
        <f>'[4]03'!#REF!+'[4]04'!#REF!</f>
        <v>#REF!</v>
      </c>
      <c r="N307" s="271" t="e">
        <f t="shared" si="66"/>
        <v>#REF!</v>
      </c>
      <c r="O307" s="271" t="e">
        <f>'[4]07'!#REF!</f>
        <v>#REF!</v>
      </c>
      <c r="P307" s="271" t="e">
        <f t="shared" si="67"/>
        <v>#REF!</v>
      </c>
    </row>
    <row r="308" spans="1:16" ht="24.75" customHeight="1" hidden="1">
      <c r="A308" s="327" t="s">
        <v>425</v>
      </c>
      <c r="B308" s="273" t="s">
        <v>333</v>
      </c>
      <c r="C308" s="267">
        <f>C309+C318</f>
        <v>394761</v>
      </c>
      <c r="D308" s="267">
        <f aca="true" t="shared" si="68" ref="D308:L308">D309+D318</f>
        <v>89648</v>
      </c>
      <c r="E308" s="267">
        <f t="shared" si="68"/>
        <v>48513</v>
      </c>
      <c r="F308" s="267">
        <f t="shared" si="68"/>
        <v>0</v>
      </c>
      <c r="G308" s="267">
        <f t="shared" si="68"/>
        <v>34900</v>
      </c>
      <c r="H308" s="267">
        <f t="shared" si="68"/>
        <v>200</v>
      </c>
      <c r="I308" s="267">
        <f t="shared" si="68"/>
        <v>0</v>
      </c>
      <c r="J308" s="267">
        <f t="shared" si="68"/>
        <v>6035</v>
      </c>
      <c r="K308" s="267">
        <f t="shared" si="68"/>
        <v>0</v>
      </c>
      <c r="L308" s="267">
        <f t="shared" si="68"/>
        <v>305113</v>
      </c>
      <c r="M308" s="267" t="e">
        <f>'[4]03'!#REF!+'[4]04'!#REF!</f>
        <v>#REF!</v>
      </c>
      <c r="N308" s="267" t="e">
        <f t="shared" si="66"/>
        <v>#REF!</v>
      </c>
      <c r="O308" s="267" t="e">
        <f>'[4]07'!#REF!</f>
        <v>#REF!</v>
      </c>
      <c r="P308" s="267" t="e">
        <f t="shared" si="67"/>
        <v>#REF!</v>
      </c>
    </row>
    <row r="309" spans="1:16" ht="24.75" customHeight="1" hidden="1">
      <c r="A309" s="327" t="s">
        <v>24</v>
      </c>
      <c r="B309" s="274" t="s">
        <v>426</v>
      </c>
      <c r="C309" s="267">
        <f>SUM(C310:C317)</f>
        <v>346419</v>
      </c>
      <c r="D309" s="267">
        <f aca="true" t="shared" si="69" ref="D309:L309">SUM(D310:D317)</f>
        <v>41306</v>
      </c>
      <c r="E309" s="267">
        <f t="shared" si="69"/>
        <v>20071</v>
      </c>
      <c r="F309" s="267">
        <f t="shared" si="69"/>
        <v>0</v>
      </c>
      <c r="G309" s="267">
        <f t="shared" si="69"/>
        <v>15000</v>
      </c>
      <c r="H309" s="267">
        <f t="shared" si="69"/>
        <v>200</v>
      </c>
      <c r="I309" s="267">
        <f t="shared" si="69"/>
        <v>0</v>
      </c>
      <c r="J309" s="267">
        <f t="shared" si="69"/>
        <v>6035</v>
      </c>
      <c r="K309" s="267">
        <f t="shared" si="69"/>
        <v>0</v>
      </c>
      <c r="L309" s="267">
        <f t="shared" si="69"/>
        <v>305113</v>
      </c>
      <c r="M309" s="267" t="e">
        <f>'[4]03'!#REF!+'[4]04'!#REF!</f>
        <v>#REF!</v>
      </c>
      <c r="N309" s="267" t="e">
        <f t="shared" si="66"/>
        <v>#REF!</v>
      </c>
      <c r="O309" s="267" t="e">
        <f>'[4]07'!#REF!</f>
        <v>#REF!</v>
      </c>
      <c r="P309" s="267" t="e">
        <f t="shared" si="67"/>
        <v>#REF!</v>
      </c>
    </row>
    <row r="310" spans="1:16" ht="24.75" customHeight="1" hidden="1">
      <c r="A310" s="326" t="s">
        <v>427</v>
      </c>
      <c r="B310" s="270" t="s">
        <v>367</v>
      </c>
      <c r="C310" s="267">
        <f aca="true" t="shared" si="70" ref="C310:C318">D310+K310+L310</f>
        <v>110738</v>
      </c>
      <c r="D310" s="267">
        <f aca="true" t="shared" si="71" ref="D310:D318">E310+F310+G310+H310+I310+J310</f>
        <v>31691</v>
      </c>
      <c r="E310" s="271">
        <v>12757</v>
      </c>
      <c r="F310" s="271">
        <v>0</v>
      </c>
      <c r="G310" s="271">
        <v>13000</v>
      </c>
      <c r="H310" s="271">
        <v>200</v>
      </c>
      <c r="I310" s="271">
        <v>0</v>
      </c>
      <c r="J310" s="271">
        <v>5734</v>
      </c>
      <c r="K310" s="271">
        <v>0</v>
      </c>
      <c r="L310" s="271">
        <v>79047</v>
      </c>
      <c r="M310" s="271" t="e">
        <f>'[4]03'!#REF!+'[4]04'!#REF!</f>
        <v>#REF!</v>
      </c>
      <c r="N310" s="271" t="e">
        <f t="shared" si="66"/>
        <v>#REF!</v>
      </c>
      <c r="O310" s="271" t="e">
        <f>'[4]07'!#REF!</f>
        <v>#REF!</v>
      </c>
      <c r="P310" s="271" t="e">
        <f t="shared" si="67"/>
        <v>#REF!</v>
      </c>
    </row>
    <row r="311" spans="1:16" ht="24.75" customHeight="1" hidden="1">
      <c r="A311" s="326" t="s">
        <v>428</v>
      </c>
      <c r="B311" s="270" t="s">
        <v>429</v>
      </c>
      <c r="C311" s="267">
        <f t="shared" si="70"/>
        <v>0</v>
      </c>
      <c r="D311" s="267">
        <f t="shared" si="71"/>
        <v>0</v>
      </c>
      <c r="E311" s="271">
        <v>0</v>
      </c>
      <c r="F311" s="271">
        <v>0</v>
      </c>
      <c r="G311" s="271">
        <v>0</v>
      </c>
      <c r="H311" s="271">
        <v>0</v>
      </c>
      <c r="I311" s="271">
        <v>0</v>
      </c>
      <c r="J311" s="271">
        <v>0</v>
      </c>
      <c r="K311" s="271">
        <v>0</v>
      </c>
      <c r="L311" s="271">
        <v>0</v>
      </c>
      <c r="M311" s="271" t="e">
        <f>'[4]03'!#REF!+'[4]04'!#REF!</f>
        <v>#REF!</v>
      </c>
      <c r="N311" s="271" t="e">
        <f t="shared" si="66"/>
        <v>#REF!</v>
      </c>
      <c r="O311" s="271" t="e">
        <f>'[4]07'!#REF!</f>
        <v>#REF!</v>
      </c>
      <c r="P311" s="271" t="e">
        <f t="shared" si="67"/>
        <v>#REF!</v>
      </c>
    </row>
    <row r="312" spans="1:16" ht="24.75" customHeight="1" hidden="1">
      <c r="A312" s="326" t="s">
        <v>430</v>
      </c>
      <c r="B312" s="270" t="s">
        <v>454</v>
      </c>
      <c r="C312" s="267">
        <f t="shared" si="70"/>
        <v>0</v>
      </c>
      <c r="D312" s="267">
        <f t="shared" si="71"/>
        <v>0</v>
      </c>
      <c r="E312" s="271">
        <v>0</v>
      </c>
      <c r="F312" s="271">
        <v>0</v>
      </c>
      <c r="G312" s="271">
        <v>0</v>
      </c>
      <c r="H312" s="271">
        <v>0</v>
      </c>
      <c r="I312" s="271">
        <v>0</v>
      </c>
      <c r="J312" s="271">
        <v>0</v>
      </c>
      <c r="K312" s="271">
        <v>0</v>
      </c>
      <c r="L312" s="271">
        <v>0</v>
      </c>
      <c r="M312" s="271" t="e">
        <f>'[4]03'!#REF!</f>
        <v>#REF!</v>
      </c>
      <c r="N312" s="271" t="e">
        <f t="shared" si="66"/>
        <v>#REF!</v>
      </c>
      <c r="O312" s="271" t="e">
        <f>'[4]07'!#REF!</f>
        <v>#REF!</v>
      </c>
      <c r="P312" s="271" t="e">
        <f t="shared" si="67"/>
        <v>#REF!</v>
      </c>
    </row>
    <row r="313" spans="1:16" ht="24.75" customHeight="1" hidden="1">
      <c r="A313" s="326" t="s">
        <v>432</v>
      </c>
      <c r="B313" s="270" t="s">
        <v>431</v>
      </c>
      <c r="C313" s="267">
        <f t="shared" si="70"/>
        <v>165795</v>
      </c>
      <c r="D313" s="267">
        <f t="shared" si="71"/>
        <v>9615</v>
      </c>
      <c r="E313" s="271">
        <v>7314</v>
      </c>
      <c r="F313" s="271">
        <v>0</v>
      </c>
      <c r="G313" s="271">
        <v>2000</v>
      </c>
      <c r="H313" s="271">
        <v>0</v>
      </c>
      <c r="I313" s="271">
        <v>0</v>
      </c>
      <c r="J313" s="271">
        <v>301</v>
      </c>
      <c r="K313" s="271">
        <v>0</v>
      </c>
      <c r="L313" s="271">
        <v>156180</v>
      </c>
      <c r="M313" s="271" t="e">
        <f>'[4]03'!#REF!+'[4]04'!#REF!</f>
        <v>#REF!</v>
      </c>
      <c r="N313" s="271" t="e">
        <f t="shared" si="66"/>
        <v>#REF!</v>
      </c>
      <c r="O313" s="271" t="e">
        <f>'[4]07'!#REF!</f>
        <v>#REF!</v>
      </c>
      <c r="P313" s="271" t="e">
        <f t="shared" si="67"/>
        <v>#REF!</v>
      </c>
    </row>
    <row r="314" spans="1:16" ht="24.75" customHeight="1" hidden="1">
      <c r="A314" s="326" t="s">
        <v>434</v>
      </c>
      <c r="B314" s="270" t="s">
        <v>433</v>
      </c>
      <c r="C314" s="267">
        <f t="shared" si="70"/>
        <v>69886</v>
      </c>
      <c r="D314" s="267">
        <f t="shared" si="71"/>
        <v>0</v>
      </c>
      <c r="E314" s="271">
        <v>0</v>
      </c>
      <c r="F314" s="271">
        <v>0</v>
      </c>
      <c r="G314" s="271">
        <v>0</v>
      </c>
      <c r="H314" s="271">
        <v>0</v>
      </c>
      <c r="I314" s="271">
        <v>0</v>
      </c>
      <c r="J314" s="271">
        <v>0</v>
      </c>
      <c r="K314" s="271">
        <v>0</v>
      </c>
      <c r="L314" s="271">
        <v>69886</v>
      </c>
      <c r="M314" s="271" t="e">
        <f>'[4]03'!#REF!+'[4]04'!#REF!</f>
        <v>#REF!</v>
      </c>
      <c r="N314" s="271" t="e">
        <f t="shared" si="66"/>
        <v>#REF!</v>
      </c>
      <c r="O314" s="271" t="e">
        <f>'[4]07'!#REF!</f>
        <v>#REF!</v>
      </c>
      <c r="P314" s="271" t="e">
        <f t="shared" si="67"/>
        <v>#REF!</v>
      </c>
    </row>
    <row r="315" spans="1:16" ht="24.75" customHeight="1" hidden="1">
      <c r="A315" s="326" t="s">
        <v>436</v>
      </c>
      <c r="B315" s="270" t="s">
        <v>435</v>
      </c>
      <c r="C315" s="267">
        <f t="shared" si="70"/>
        <v>0</v>
      </c>
      <c r="D315" s="267">
        <f t="shared" si="71"/>
        <v>0</v>
      </c>
      <c r="E315" s="271">
        <v>0</v>
      </c>
      <c r="F315" s="271">
        <v>0</v>
      </c>
      <c r="G315" s="271">
        <v>0</v>
      </c>
      <c r="H315" s="271">
        <v>0</v>
      </c>
      <c r="I315" s="271">
        <v>0</v>
      </c>
      <c r="J315" s="271">
        <v>0</v>
      </c>
      <c r="K315" s="271">
        <v>0</v>
      </c>
      <c r="L315" s="271">
        <v>0</v>
      </c>
      <c r="M315" s="271" t="e">
        <f>'[4]03'!#REF!+'[4]04'!#REF!</f>
        <v>#REF!</v>
      </c>
      <c r="N315" s="271" t="e">
        <f t="shared" si="66"/>
        <v>#REF!</v>
      </c>
      <c r="O315" s="271" t="e">
        <f>'[4]07'!#REF!</f>
        <v>#REF!</v>
      </c>
      <c r="P315" s="271" t="e">
        <f t="shared" si="67"/>
        <v>#REF!</v>
      </c>
    </row>
    <row r="316" spans="1:16" ht="24.75" customHeight="1" hidden="1">
      <c r="A316" s="326" t="s">
        <v>438</v>
      </c>
      <c r="B316" s="275" t="s">
        <v>437</v>
      </c>
      <c r="C316" s="267">
        <f t="shared" si="70"/>
        <v>0</v>
      </c>
      <c r="D316" s="267">
        <f t="shared" si="71"/>
        <v>0</v>
      </c>
      <c r="E316" s="271">
        <v>0</v>
      </c>
      <c r="F316" s="271">
        <v>0</v>
      </c>
      <c r="G316" s="271">
        <v>0</v>
      </c>
      <c r="H316" s="271">
        <v>0</v>
      </c>
      <c r="I316" s="271">
        <v>0</v>
      </c>
      <c r="J316" s="271">
        <v>0</v>
      </c>
      <c r="K316" s="271">
        <v>0</v>
      </c>
      <c r="L316" s="271">
        <v>0</v>
      </c>
      <c r="M316" s="271" t="e">
        <f>'[4]03'!#REF!+'[4]04'!#REF!</f>
        <v>#REF!</v>
      </c>
      <c r="N316" s="271" t="e">
        <f t="shared" si="66"/>
        <v>#REF!</v>
      </c>
      <c r="O316" s="271" t="e">
        <f>'[4]07'!#REF!</f>
        <v>#REF!</v>
      </c>
      <c r="P316" s="271" t="e">
        <f t="shared" si="67"/>
        <v>#REF!</v>
      </c>
    </row>
    <row r="317" spans="1:16" ht="24.75" customHeight="1" hidden="1">
      <c r="A317" s="326" t="s">
        <v>455</v>
      </c>
      <c r="B317" s="270" t="s">
        <v>439</v>
      </c>
      <c r="C317" s="267">
        <f t="shared" si="70"/>
        <v>0</v>
      </c>
      <c r="D317" s="267">
        <f t="shared" si="71"/>
        <v>0</v>
      </c>
      <c r="E317" s="271">
        <v>0</v>
      </c>
      <c r="F317" s="271">
        <v>0</v>
      </c>
      <c r="G317" s="271">
        <v>0</v>
      </c>
      <c r="H317" s="271">
        <v>0</v>
      </c>
      <c r="I317" s="271">
        <v>0</v>
      </c>
      <c r="J317" s="271">
        <v>0</v>
      </c>
      <c r="K317" s="271">
        <v>0</v>
      </c>
      <c r="L317" s="271">
        <v>0</v>
      </c>
      <c r="M317" s="271" t="e">
        <f>'[4]03'!#REF!+'[4]04'!#REF!</f>
        <v>#REF!</v>
      </c>
      <c r="N317" s="271" t="e">
        <f t="shared" si="66"/>
        <v>#REF!</v>
      </c>
      <c r="O317" s="271" t="e">
        <f>'[4]07'!#REF!</f>
        <v>#REF!</v>
      </c>
      <c r="P317" s="271" t="e">
        <f t="shared" si="67"/>
        <v>#REF!</v>
      </c>
    </row>
    <row r="318" spans="1:16" ht="24.75" customHeight="1" hidden="1">
      <c r="A318" s="327" t="s">
        <v>25</v>
      </c>
      <c r="B318" s="273" t="s">
        <v>440</v>
      </c>
      <c r="C318" s="267">
        <f t="shared" si="70"/>
        <v>48342</v>
      </c>
      <c r="D318" s="267">
        <f t="shared" si="71"/>
        <v>48342</v>
      </c>
      <c r="E318" s="271">
        <v>28442</v>
      </c>
      <c r="F318" s="271">
        <v>0</v>
      </c>
      <c r="G318" s="271">
        <v>19900</v>
      </c>
      <c r="H318" s="271">
        <v>0</v>
      </c>
      <c r="I318" s="271">
        <v>0</v>
      </c>
      <c r="J318" s="271">
        <v>0</v>
      </c>
      <c r="K318" s="271">
        <v>0</v>
      </c>
      <c r="L318" s="271">
        <v>0</v>
      </c>
      <c r="M318" s="267" t="e">
        <f>'[4]03'!#REF!+'[4]04'!#REF!</f>
        <v>#REF!</v>
      </c>
      <c r="N318" s="267" t="e">
        <f t="shared" si="66"/>
        <v>#REF!</v>
      </c>
      <c r="O318" s="267" t="e">
        <f>'[4]07'!#REF!</f>
        <v>#REF!</v>
      </c>
      <c r="P318" s="267" t="e">
        <f t="shared" si="67"/>
        <v>#REF!</v>
      </c>
    </row>
    <row r="319" spans="1:16" ht="24.75" customHeight="1" hidden="1">
      <c r="A319" s="237" t="s">
        <v>36</v>
      </c>
      <c r="B319" s="309" t="s">
        <v>478</v>
      </c>
      <c r="C319" s="276">
        <f>(C310+C311+C312)/C309</f>
        <v>0.3196649144533065</v>
      </c>
      <c r="D319" s="328">
        <f aca="true" t="shared" si="72" ref="D319:L319">(D310+D311+D312)/D309</f>
        <v>0.7672251004696654</v>
      </c>
      <c r="E319" s="276">
        <f t="shared" si="72"/>
        <v>0.6355936425688805</v>
      </c>
      <c r="F319" s="276" t="e">
        <f t="shared" si="72"/>
        <v>#DIV/0!</v>
      </c>
      <c r="G319" s="276">
        <f t="shared" si="72"/>
        <v>0.8666666666666667</v>
      </c>
      <c r="H319" s="276">
        <f t="shared" si="72"/>
        <v>1</v>
      </c>
      <c r="I319" s="276" t="e">
        <f t="shared" si="72"/>
        <v>#DIV/0!</v>
      </c>
      <c r="J319" s="276">
        <f t="shared" si="72"/>
        <v>0.9501242750621375</v>
      </c>
      <c r="K319" s="276" t="e">
        <f t="shared" si="72"/>
        <v>#DIV/0!</v>
      </c>
      <c r="L319" s="276">
        <f t="shared" si="72"/>
        <v>0.2590745068220626</v>
      </c>
      <c r="M319" s="258"/>
      <c r="N319" s="310"/>
      <c r="O319" s="310"/>
      <c r="P319" s="310"/>
    </row>
    <row r="320" spans="1:16" ht="15.75" hidden="1">
      <c r="A320" s="721" t="s">
        <v>479</v>
      </c>
      <c r="B320" s="721"/>
      <c r="C320" s="271">
        <f>C303-C306-C307-C308</f>
        <v>0</v>
      </c>
      <c r="D320" s="271">
        <f aca="true" t="shared" si="73" ref="D320:L320">D303-D306-D307-D308</f>
        <v>0</v>
      </c>
      <c r="E320" s="271">
        <f t="shared" si="73"/>
        <v>0</v>
      </c>
      <c r="F320" s="271">
        <f t="shared" si="73"/>
        <v>0</v>
      </c>
      <c r="G320" s="271">
        <f t="shared" si="73"/>
        <v>0</v>
      </c>
      <c r="H320" s="271">
        <f t="shared" si="73"/>
        <v>0</v>
      </c>
      <c r="I320" s="271">
        <f t="shared" si="73"/>
        <v>0</v>
      </c>
      <c r="J320" s="271">
        <f t="shared" si="73"/>
        <v>0</v>
      </c>
      <c r="K320" s="271">
        <f t="shared" si="73"/>
        <v>0</v>
      </c>
      <c r="L320" s="271">
        <f t="shared" si="73"/>
        <v>0</v>
      </c>
      <c r="M320" s="258"/>
      <c r="N320" s="310"/>
      <c r="O320" s="310"/>
      <c r="P320" s="310"/>
    </row>
    <row r="321" spans="1:16" ht="15.75" hidden="1">
      <c r="A321" s="722" t="s">
        <v>480</v>
      </c>
      <c r="B321" s="722"/>
      <c r="C321" s="271">
        <f>C308-C309-C318</f>
        <v>0</v>
      </c>
      <c r="D321" s="271">
        <f aca="true" t="shared" si="74" ref="D321:L321">D308-D309-D318</f>
        <v>0</v>
      </c>
      <c r="E321" s="271">
        <f t="shared" si="74"/>
        <v>0</v>
      </c>
      <c r="F321" s="271">
        <f t="shared" si="74"/>
        <v>0</v>
      </c>
      <c r="G321" s="271">
        <f t="shared" si="74"/>
        <v>0</v>
      </c>
      <c r="H321" s="271">
        <f t="shared" si="74"/>
        <v>0</v>
      </c>
      <c r="I321" s="271">
        <f t="shared" si="74"/>
        <v>0</v>
      </c>
      <c r="J321" s="271">
        <f t="shared" si="74"/>
        <v>0</v>
      </c>
      <c r="K321" s="271">
        <f t="shared" si="74"/>
        <v>0</v>
      </c>
      <c r="L321" s="271">
        <f t="shared" si="74"/>
        <v>0</v>
      </c>
      <c r="M321" s="258"/>
      <c r="N321" s="310"/>
      <c r="O321" s="310"/>
      <c r="P321" s="310"/>
    </row>
    <row r="322" spans="1:16" ht="18.75" hidden="1">
      <c r="A322" s="299"/>
      <c r="B322" s="311" t="s">
        <v>484</v>
      </c>
      <c r="C322" s="311"/>
      <c r="D322" s="312"/>
      <c r="E322" s="312"/>
      <c r="F322" s="312"/>
      <c r="G322" s="723" t="s">
        <v>484</v>
      </c>
      <c r="H322" s="723"/>
      <c r="I322" s="723"/>
      <c r="J322" s="723"/>
      <c r="K322" s="723"/>
      <c r="L322" s="723"/>
      <c r="M322" s="299"/>
      <c r="N322" s="299"/>
      <c r="O322" s="299"/>
      <c r="P322" s="299"/>
    </row>
    <row r="323" spans="1:16" ht="18.75" hidden="1">
      <c r="A323" s="743" t="s">
        <v>481</v>
      </c>
      <c r="B323" s="743"/>
      <c r="C323" s="743"/>
      <c r="D323" s="743"/>
      <c r="E323" s="312"/>
      <c r="F323" s="312"/>
      <c r="G323" s="329"/>
      <c r="H323" s="744" t="s">
        <v>485</v>
      </c>
      <c r="I323" s="744"/>
      <c r="J323" s="744"/>
      <c r="K323" s="744"/>
      <c r="L323" s="744"/>
      <c r="M323" s="299"/>
      <c r="N323" s="299"/>
      <c r="O323" s="299"/>
      <c r="P323" s="299"/>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728" t="s">
        <v>459</v>
      </c>
      <c r="B336" s="729"/>
      <c r="C336" s="298"/>
      <c r="D336" s="730" t="s">
        <v>380</v>
      </c>
      <c r="E336" s="730"/>
      <c r="F336" s="730"/>
      <c r="G336" s="730"/>
      <c r="H336" s="730"/>
      <c r="I336" s="730"/>
      <c r="J336" s="730"/>
      <c r="K336" s="731"/>
      <c r="L336" s="731"/>
      <c r="M336" s="299"/>
    </row>
    <row r="337" spans="1:13" ht="16.5" hidden="1">
      <c r="A337" s="733" t="s">
        <v>405</v>
      </c>
      <c r="B337" s="733"/>
      <c r="C337" s="733"/>
      <c r="D337" s="730" t="s">
        <v>460</v>
      </c>
      <c r="E337" s="730"/>
      <c r="F337" s="730"/>
      <c r="G337" s="730"/>
      <c r="H337" s="730"/>
      <c r="I337" s="730"/>
      <c r="J337" s="730"/>
      <c r="K337" s="734" t="s">
        <v>493</v>
      </c>
      <c r="L337" s="734"/>
      <c r="M337" s="299"/>
    </row>
    <row r="338" spans="1:13" ht="16.5" hidden="1">
      <c r="A338" s="733" t="s">
        <v>406</v>
      </c>
      <c r="B338" s="733"/>
      <c r="C338" s="253"/>
      <c r="D338" s="735" t="s">
        <v>488</v>
      </c>
      <c r="E338" s="735"/>
      <c r="F338" s="735"/>
      <c r="G338" s="735"/>
      <c r="H338" s="735"/>
      <c r="I338" s="735"/>
      <c r="J338" s="735"/>
      <c r="K338" s="731"/>
      <c r="L338" s="731"/>
      <c r="M338" s="299"/>
    </row>
    <row r="339" spans="1:13" ht="15.75" hidden="1">
      <c r="A339" s="255" t="s">
        <v>407</v>
      </c>
      <c r="B339" s="255"/>
      <c r="C339" s="256"/>
      <c r="D339" s="234"/>
      <c r="E339" s="234"/>
      <c r="F339" s="177"/>
      <c r="G339" s="177"/>
      <c r="H339" s="177"/>
      <c r="I339" s="177"/>
      <c r="J339" s="177"/>
      <c r="K339" s="736"/>
      <c r="L339" s="736"/>
      <c r="M339" s="299"/>
    </row>
    <row r="340" spans="1:13" ht="15.75" hidden="1">
      <c r="A340" s="234"/>
      <c r="B340" s="234" t="s">
        <v>461</v>
      </c>
      <c r="C340" s="234"/>
      <c r="D340" s="234"/>
      <c r="E340" s="234"/>
      <c r="F340" s="234"/>
      <c r="G340" s="234"/>
      <c r="H340" s="234"/>
      <c r="I340" s="234"/>
      <c r="J340" s="234"/>
      <c r="K340" s="737"/>
      <c r="L340" s="737"/>
      <c r="M340" s="299"/>
    </row>
    <row r="341" spans="1:13" ht="15.75" hidden="1">
      <c r="A341" s="643" t="s">
        <v>382</v>
      </c>
      <c r="B341" s="644"/>
      <c r="C341" s="703" t="s">
        <v>18</v>
      </c>
      <c r="D341" s="704" t="s">
        <v>462</v>
      </c>
      <c r="E341" s="704"/>
      <c r="F341" s="704"/>
      <c r="G341" s="704"/>
      <c r="H341" s="704"/>
      <c r="I341" s="704"/>
      <c r="J341" s="704"/>
      <c r="K341" s="704"/>
      <c r="L341" s="704"/>
      <c r="M341" s="299"/>
    </row>
    <row r="342" spans="1:13" ht="15.75" hidden="1">
      <c r="A342" s="645"/>
      <c r="B342" s="646"/>
      <c r="C342" s="703"/>
      <c r="D342" s="738" t="s">
        <v>464</v>
      </c>
      <c r="E342" s="739"/>
      <c r="F342" s="739"/>
      <c r="G342" s="739"/>
      <c r="H342" s="739"/>
      <c r="I342" s="739"/>
      <c r="J342" s="740"/>
      <c r="K342" s="521" t="s">
        <v>465</v>
      </c>
      <c r="L342" s="521" t="s">
        <v>466</v>
      </c>
      <c r="M342" s="299"/>
    </row>
    <row r="343" spans="1:13" ht="15.75" hidden="1">
      <c r="A343" s="645"/>
      <c r="B343" s="646"/>
      <c r="C343" s="703"/>
      <c r="D343" s="532" t="s">
        <v>17</v>
      </c>
      <c r="E343" s="523" t="s">
        <v>7</v>
      </c>
      <c r="F343" s="524"/>
      <c r="G343" s="524"/>
      <c r="H343" s="524"/>
      <c r="I343" s="524"/>
      <c r="J343" s="525"/>
      <c r="K343" s="741"/>
      <c r="L343" s="526"/>
      <c r="M343" s="299"/>
    </row>
    <row r="344" spans="1:16" ht="15.75" hidden="1">
      <c r="A344" s="701"/>
      <c r="B344" s="702"/>
      <c r="C344" s="703"/>
      <c r="D344" s="532"/>
      <c r="E344" s="189" t="s">
        <v>467</v>
      </c>
      <c r="F344" s="189" t="s">
        <v>468</v>
      </c>
      <c r="G344" s="189" t="s">
        <v>469</v>
      </c>
      <c r="H344" s="189" t="s">
        <v>470</v>
      </c>
      <c r="I344" s="189" t="s">
        <v>471</v>
      </c>
      <c r="J344" s="189" t="s">
        <v>472</v>
      </c>
      <c r="K344" s="742"/>
      <c r="L344" s="522"/>
      <c r="M344" s="718" t="s">
        <v>473</v>
      </c>
      <c r="N344" s="718"/>
      <c r="O344" s="718"/>
      <c r="P344" s="718"/>
    </row>
    <row r="345" spans="1:16" ht="15" hidden="1">
      <c r="A345" s="719" t="s">
        <v>6</v>
      </c>
      <c r="B345" s="720"/>
      <c r="C345" s="302">
        <v>1</v>
      </c>
      <c r="D345" s="303">
        <v>2</v>
      </c>
      <c r="E345" s="302">
        <v>3</v>
      </c>
      <c r="F345" s="303">
        <v>4</v>
      </c>
      <c r="G345" s="302">
        <v>5</v>
      </c>
      <c r="H345" s="303">
        <v>6</v>
      </c>
      <c r="I345" s="302">
        <v>7</v>
      </c>
      <c r="J345" s="303">
        <v>8</v>
      </c>
      <c r="K345" s="302">
        <v>9</v>
      </c>
      <c r="L345" s="303">
        <v>10</v>
      </c>
      <c r="M345" s="304" t="s">
        <v>474</v>
      </c>
      <c r="N345" s="305" t="s">
        <v>475</v>
      </c>
      <c r="O345" s="305" t="s">
        <v>476</v>
      </c>
      <c r="P345" s="305" t="s">
        <v>477</v>
      </c>
    </row>
    <row r="346" spans="1:16" ht="24.75" customHeight="1" hidden="1">
      <c r="A346" s="325" t="s">
        <v>0</v>
      </c>
      <c r="B346" s="266" t="s">
        <v>420</v>
      </c>
      <c r="C346" s="267">
        <f>C347+C348</f>
        <v>676031</v>
      </c>
      <c r="D346" s="267">
        <f aca="true" t="shared" si="75" ref="D346:L346">D347+D348</f>
        <v>216345</v>
      </c>
      <c r="E346" s="267">
        <f t="shared" si="75"/>
        <v>42086</v>
      </c>
      <c r="F346" s="267">
        <f t="shared" si="75"/>
        <v>0</v>
      </c>
      <c r="G346" s="267">
        <f t="shared" si="75"/>
        <v>127097</v>
      </c>
      <c r="H346" s="267">
        <f t="shared" si="75"/>
        <v>24743</v>
      </c>
      <c r="I346" s="267">
        <f t="shared" si="75"/>
        <v>3300</v>
      </c>
      <c r="J346" s="267">
        <f t="shared" si="75"/>
        <v>19119</v>
      </c>
      <c r="K346" s="267">
        <f t="shared" si="75"/>
        <v>0</v>
      </c>
      <c r="L346" s="267">
        <f t="shared" si="75"/>
        <v>459686</v>
      </c>
      <c r="M346" s="267" t="e">
        <f>'[4]03'!#REF!+'[4]04'!#REF!</f>
        <v>#REF!</v>
      </c>
      <c r="N346" s="267" t="e">
        <f>C346-M346</f>
        <v>#REF!</v>
      </c>
      <c r="O346" s="267" t="e">
        <f>'[4]07'!#REF!</f>
        <v>#REF!</v>
      </c>
      <c r="P346" s="267" t="e">
        <f>C346-O346</f>
        <v>#REF!</v>
      </c>
    </row>
    <row r="347" spans="1:16" ht="24.75" customHeight="1" hidden="1">
      <c r="A347" s="326">
        <v>1</v>
      </c>
      <c r="B347" s="270" t="s">
        <v>421</v>
      </c>
      <c r="C347" s="267">
        <f>D347+K347+L347</f>
        <v>293359</v>
      </c>
      <c r="D347" s="267">
        <f>E347+F347+G347+H347+I347+J347</f>
        <v>146432</v>
      </c>
      <c r="E347" s="271">
        <v>17635</v>
      </c>
      <c r="F347" s="271"/>
      <c r="G347" s="271">
        <v>127097</v>
      </c>
      <c r="H347" s="271">
        <v>1700</v>
      </c>
      <c r="I347" s="271"/>
      <c r="J347" s="271"/>
      <c r="K347" s="271"/>
      <c r="L347" s="271">
        <v>146927</v>
      </c>
      <c r="M347" s="271" t="e">
        <f>'[4]03'!#REF!+'[4]04'!#REF!</f>
        <v>#REF!</v>
      </c>
      <c r="N347" s="271" t="e">
        <f aca="true" t="shared" si="76" ref="N347:N361">C347-M347</f>
        <v>#REF!</v>
      </c>
      <c r="O347" s="271" t="e">
        <f>'[4]07'!#REF!</f>
        <v>#REF!</v>
      </c>
      <c r="P347" s="271" t="e">
        <f aca="true" t="shared" si="77" ref="P347:P361">C347-O347</f>
        <v>#REF!</v>
      </c>
    </row>
    <row r="348" spans="1:16" ht="24.75" customHeight="1" hidden="1">
      <c r="A348" s="326">
        <v>2</v>
      </c>
      <c r="B348" s="270" t="s">
        <v>422</v>
      </c>
      <c r="C348" s="267">
        <f>D348+K348+L348</f>
        <v>382672</v>
      </c>
      <c r="D348" s="267">
        <f>E348+F348+G348+H348+I348+J348</f>
        <v>69913</v>
      </c>
      <c r="E348" s="271">
        <v>24451</v>
      </c>
      <c r="F348" s="271"/>
      <c r="G348" s="271"/>
      <c r="H348" s="271">
        <v>23043</v>
      </c>
      <c r="I348" s="271">
        <v>3300</v>
      </c>
      <c r="J348" s="271">
        <v>19119</v>
      </c>
      <c r="K348" s="271"/>
      <c r="L348" s="271">
        <v>312759</v>
      </c>
      <c r="M348" s="271" t="e">
        <f>'[4]03'!#REF!+'[4]04'!#REF!</f>
        <v>#REF!</v>
      </c>
      <c r="N348" s="271" t="e">
        <f t="shared" si="76"/>
        <v>#REF!</v>
      </c>
      <c r="O348" s="271" t="e">
        <f>'[4]07'!#REF!</f>
        <v>#REF!</v>
      </c>
      <c r="P348" s="271" t="e">
        <f t="shared" si="77"/>
        <v>#REF!</v>
      </c>
    </row>
    <row r="349" spans="1:16" ht="24.75" customHeight="1" hidden="1">
      <c r="A349" s="327" t="s">
        <v>1</v>
      </c>
      <c r="B349" s="273" t="s">
        <v>423</v>
      </c>
      <c r="C349" s="267">
        <f>D349+K349+L349</f>
        <v>75600</v>
      </c>
      <c r="D349" s="267">
        <f>E349+F349+G349+H349+I349+J349</f>
        <v>8470</v>
      </c>
      <c r="E349" s="271">
        <v>8470</v>
      </c>
      <c r="F349" s="271"/>
      <c r="G349" s="271"/>
      <c r="H349" s="271"/>
      <c r="I349" s="271"/>
      <c r="J349" s="271"/>
      <c r="K349" s="271"/>
      <c r="L349" s="271">
        <v>67130</v>
      </c>
      <c r="M349" s="271" t="e">
        <f>'[4]03'!#REF!+'[4]04'!#REF!</f>
        <v>#REF!</v>
      </c>
      <c r="N349" s="271" t="e">
        <f t="shared" si="76"/>
        <v>#REF!</v>
      </c>
      <c r="O349" s="271" t="e">
        <f>'[4]07'!#REF!</f>
        <v>#REF!</v>
      </c>
      <c r="P349" s="271" t="e">
        <f t="shared" si="77"/>
        <v>#REF!</v>
      </c>
    </row>
    <row r="350" spans="1:16" ht="24.75" customHeight="1" hidden="1">
      <c r="A350" s="327" t="s">
        <v>378</v>
      </c>
      <c r="B350" s="273" t="s">
        <v>424</v>
      </c>
      <c r="C350" s="267">
        <f>D350+K350+L350</f>
        <v>0</v>
      </c>
      <c r="D350" s="267">
        <f>E350+F350+G350+H350+I350+J350</f>
        <v>0</v>
      </c>
      <c r="E350" s="271"/>
      <c r="F350" s="271"/>
      <c r="G350" s="271"/>
      <c r="H350" s="271"/>
      <c r="I350" s="271"/>
      <c r="J350" s="271"/>
      <c r="K350" s="271"/>
      <c r="L350" s="271"/>
      <c r="M350" s="271" t="e">
        <f>'[4]03'!#REF!+'[4]04'!#REF!</f>
        <v>#REF!</v>
      </c>
      <c r="N350" s="271" t="e">
        <f t="shared" si="76"/>
        <v>#REF!</v>
      </c>
      <c r="O350" s="271" t="e">
        <f>'[4]07'!#REF!</f>
        <v>#REF!</v>
      </c>
      <c r="P350" s="271" t="e">
        <f t="shared" si="77"/>
        <v>#REF!</v>
      </c>
    </row>
    <row r="351" spans="1:16" ht="24.75" customHeight="1" hidden="1">
      <c r="A351" s="327" t="s">
        <v>425</v>
      </c>
      <c r="B351" s="273" t="s">
        <v>333</v>
      </c>
      <c r="C351" s="267">
        <f>C352+C361</f>
        <v>600431</v>
      </c>
      <c r="D351" s="267">
        <f aca="true" t="shared" si="78" ref="D351:L351">D352+D361</f>
        <v>207875</v>
      </c>
      <c r="E351" s="267">
        <f t="shared" si="78"/>
        <v>33616</v>
      </c>
      <c r="F351" s="267">
        <f t="shared" si="78"/>
        <v>0</v>
      </c>
      <c r="G351" s="267">
        <f t="shared" si="78"/>
        <v>127097</v>
      </c>
      <c r="H351" s="267">
        <f t="shared" si="78"/>
        <v>24743</v>
      </c>
      <c r="I351" s="267">
        <f t="shared" si="78"/>
        <v>3300</v>
      </c>
      <c r="J351" s="267">
        <f t="shared" si="78"/>
        <v>19119</v>
      </c>
      <c r="K351" s="267">
        <f t="shared" si="78"/>
        <v>0</v>
      </c>
      <c r="L351" s="267">
        <f t="shared" si="78"/>
        <v>392556</v>
      </c>
      <c r="M351" s="267" t="e">
        <f>'[4]03'!#REF!+'[4]04'!#REF!</f>
        <v>#REF!</v>
      </c>
      <c r="N351" s="267" t="e">
        <f t="shared" si="76"/>
        <v>#REF!</v>
      </c>
      <c r="O351" s="267" t="e">
        <f>'[4]07'!#REF!</f>
        <v>#REF!</v>
      </c>
      <c r="P351" s="267" t="e">
        <f t="shared" si="77"/>
        <v>#REF!</v>
      </c>
    </row>
    <row r="352" spans="1:16" ht="24.75" customHeight="1" hidden="1">
      <c r="A352" s="327" t="s">
        <v>24</v>
      </c>
      <c r="B352" s="274" t="s">
        <v>426</v>
      </c>
      <c r="C352" s="267">
        <f>SUM(C353:C360)</f>
        <v>455899</v>
      </c>
      <c r="D352" s="267">
        <f aca="true" t="shared" si="79" ref="D352:L352">SUM(D353:D360)</f>
        <v>63343</v>
      </c>
      <c r="E352" s="267">
        <f t="shared" si="79"/>
        <v>16181</v>
      </c>
      <c r="F352" s="267">
        <f t="shared" si="79"/>
        <v>0</v>
      </c>
      <c r="G352" s="267">
        <f t="shared" si="79"/>
        <v>0</v>
      </c>
      <c r="H352" s="267">
        <f t="shared" si="79"/>
        <v>24743</v>
      </c>
      <c r="I352" s="267">
        <f t="shared" si="79"/>
        <v>3300</v>
      </c>
      <c r="J352" s="267">
        <f t="shared" si="79"/>
        <v>19119</v>
      </c>
      <c r="K352" s="267">
        <f t="shared" si="79"/>
        <v>0</v>
      </c>
      <c r="L352" s="267">
        <f t="shared" si="79"/>
        <v>392556</v>
      </c>
      <c r="M352" s="267" t="e">
        <f>'[4]03'!#REF!+'[4]04'!#REF!</f>
        <v>#REF!</v>
      </c>
      <c r="N352" s="267" t="e">
        <f t="shared" si="76"/>
        <v>#REF!</v>
      </c>
      <c r="O352" s="267" t="e">
        <f>'[4]07'!#REF!</f>
        <v>#REF!</v>
      </c>
      <c r="P352" s="267" t="e">
        <f t="shared" si="77"/>
        <v>#REF!</v>
      </c>
    </row>
    <row r="353" spans="1:16" ht="24.75" customHeight="1" hidden="1">
      <c r="A353" s="326" t="s">
        <v>427</v>
      </c>
      <c r="B353" s="270" t="s">
        <v>367</v>
      </c>
      <c r="C353" s="267">
        <f aca="true" t="shared" si="80" ref="C353:C361">D353+K353+L353</f>
        <v>75443</v>
      </c>
      <c r="D353" s="267">
        <f aca="true" t="shared" si="81" ref="D353:D361">E353+F353+G353+H353+I353+J353</f>
        <v>61443</v>
      </c>
      <c r="E353" s="271">
        <v>15981</v>
      </c>
      <c r="F353" s="271"/>
      <c r="G353" s="271"/>
      <c r="H353" s="271">
        <v>23043</v>
      </c>
      <c r="I353" s="271">
        <v>3300</v>
      </c>
      <c r="J353" s="271">
        <v>19119</v>
      </c>
      <c r="K353" s="271"/>
      <c r="L353" s="271">
        <v>14000</v>
      </c>
      <c r="M353" s="271" t="e">
        <f>'[4]03'!#REF!+'[4]04'!#REF!</f>
        <v>#REF!</v>
      </c>
      <c r="N353" s="271" t="e">
        <f t="shared" si="76"/>
        <v>#REF!</v>
      </c>
      <c r="O353" s="271" t="e">
        <f>'[4]07'!#REF!</f>
        <v>#REF!</v>
      </c>
      <c r="P353" s="271" t="e">
        <f t="shared" si="77"/>
        <v>#REF!</v>
      </c>
    </row>
    <row r="354" spans="1:16" ht="24.75" customHeight="1" hidden="1">
      <c r="A354" s="326" t="s">
        <v>428</v>
      </c>
      <c r="B354" s="270" t="s">
        <v>429</v>
      </c>
      <c r="C354" s="267">
        <f t="shared" si="80"/>
        <v>0</v>
      </c>
      <c r="D354" s="267">
        <f t="shared" si="81"/>
        <v>0</v>
      </c>
      <c r="E354" s="271"/>
      <c r="F354" s="271"/>
      <c r="G354" s="271"/>
      <c r="H354" s="271"/>
      <c r="I354" s="271"/>
      <c r="J354" s="271"/>
      <c r="K354" s="271"/>
      <c r="L354" s="271"/>
      <c r="M354" s="271" t="e">
        <f>'[4]03'!#REF!+'[4]04'!#REF!</f>
        <v>#REF!</v>
      </c>
      <c r="N354" s="271" t="e">
        <f t="shared" si="76"/>
        <v>#REF!</v>
      </c>
      <c r="O354" s="271" t="e">
        <f>'[4]07'!#REF!</f>
        <v>#REF!</v>
      </c>
      <c r="P354" s="271" t="e">
        <f t="shared" si="77"/>
        <v>#REF!</v>
      </c>
    </row>
    <row r="355" spans="1:16" ht="24.75" customHeight="1" hidden="1">
      <c r="A355" s="326" t="s">
        <v>430</v>
      </c>
      <c r="B355" s="270" t="s">
        <v>454</v>
      </c>
      <c r="C355" s="267">
        <f t="shared" si="80"/>
        <v>0</v>
      </c>
      <c r="D355" s="267">
        <f t="shared" si="81"/>
        <v>0</v>
      </c>
      <c r="E355" s="271"/>
      <c r="F355" s="271"/>
      <c r="G355" s="271"/>
      <c r="H355" s="271"/>
      <c r="I355" s="271"/>
      <c r="J355" s="271"/>
      <c r="K355" s="271"/>
      <c r="L355" s="271"/>
      <c r="M355" s="271" t="e">
        <f>'[4]03'!#REF!</f>
        <v>#REF!</v>
      </c>
      <c r="N355" s="271" t="e">
        <f t="shared" si="76"/>
        <v>#REF!</v>
      </c>
      <c r="O355" s="271" t="e">
        <f>'[4]07'!#REF!</f>
        <v>#REF!</v>
      </c>
      <c r="P355" s="271" t="e">
        <f t="shared" si="77"/>
        <v>#REF!</v>
      </c>
    </row>
    <row r="356" spans="1:16" ht="24.75" customHeight="1" hidden="1">
      <c r="A356" s="326" t="s">
        <v>432</v>
      </c>
      <c r="B356" s="270" t="s">
        <v>431</v>
      </c>
      <c r="C356" s="267">
        <f t="shared" si="80"/>
        <v>253354</v>
      </c>
      <c r="D356" s="267">
        <f t="shared" si="81"/>
        <v>1900</v>
      </c>
      <c r="E356" s="271">
        <v>200</v>
      </c>
      <c r="F356" s="271"/>
      <c r="G356" s="271"/>
      <c r="H356" s="271">
        <v>1700</v>
      </c>
      <c r="I356" s="271"/>
      <c r="J356" s="271"/>
      <c r="K356" s="271"/>
      <c r="L356" s="271">
        <v>251454</v>
      </c>
      <c r="M356" s="271" t="e">
        <f>'[4]03'!#REF!+'[4]04'!#REF!</f>
        <v>#REF!</v>
      </c>
      <c r="N356" s="271" t="e">
        <f t="shared" si="76"/>
        <v>#REF!</v>
      </c>
      <c r="O356" s="271" t="e">
        <f>'[4]07'!#REF!</f>
        <v>#REF!</v>
      </c>
      <c r="P356" s="271" t="e">
        <f t="shared" si="77"/>
        <v>#REF!</v>
      </c>
    </row>
    <row r="357" spans="1:16" ht="24.75" customHeight="1" hidden="1">
      <c r="A357" s="326" t="s">
        <v>434</v>
      </c>
      <c r="B357" s="270" t="s">
        <v>433</v>
      </c>
      <c r="C357" s="267">
        <f t="shared" si="80"/>
        <v>0</v>
      </c>
      <c r="D357" s="267">
        <f t="shared" si="81"/>
        <v>0</v>
      </c>
      <c r="E357" s="271"/>
      <c r="F357" s="271"/>
      <c r="G357" s="271"/>
      <c r="H357" s="271"/>
      <c r="I357" s="271"/>
      <c r="J357" s="271"/>
      <c r="K357" s="271"/>
      <c r="L357" s="271"/>
      <c r="M357" s="271" t="e">
        <f>'[4]03'!#REF!+'[4]04'!#REF!</f>
        <v>#REF!</v>
      </c>
      <c r="N357" s="271" t="e">
        <f t="shared" si="76"/>
        <v>#REF!</v>
      </c>
      <c r="O357" s="271" t="e">
        <f>'[4]07'!#REF!</f>
        <v>#REF!</v>
      </c>
      <c r="P357" s="271" t="e">
        <f t="shared" si="77"/>
        <v>#REF!</v>
      </c>
    </row>
    <row r="358" spans="1:16" ht="24.75" customHeight="1" hidden="1">
      <c r="A358" s="326" t="s">
        <v>436</v>
      </c>
      <c r="B358" s="270" t="s">
        <v>435</v>
      </c>
      <c r="C358" s="267">
        <f t="shared" si="80"/>
        <v>0</v>
      </c>
      <c r="D358" s="267">
        <f t="shared" si="81"/>
        <v>0</v>
      </c>
      <c r="E358" s="271"/>
      <c r="F358" s="271"/>
      <c r="G358" s="271"/>
      <c r="H358" s="271"/>
      <c r="I358" s="271"/>
      <c r="J358" s="271"/>
      <c r="K358" s="271"/>
      <c r="L358" s="271"/>
      <c r="M358" s="271" t="e">
        <f>'[4]03'!#REF!+'[4]04'!#REF!</f>
        <v>#REF!</v>
      </c>
      <c r="N358" s="271" t="e">
        <f t="shared" si="76"/>
        <v>#REF!</v>
      </c>
      <c r="O358" s="271" t="e">
        <f>'[4]07'!#REF!</f>
        <v>#REF!</v>
      </c>
      <c r="P358" s="271" t="e">
        <f t="shared" si="77"/>
        <v>#REF!</v>
      </c>
    </row>
    <row r="359" spans="1:16" ht="24.75" customHeight="1" hidden="1">
      <c r="A359" s="326" t="s">
        <v>438</v>
      </c>
      <c r="B359" s="275" t="s">
        <v>437</v>
      </c>
      <c r="C359" s="267">
        <f t="shared" si="80"/>
        <v>0</v>
      </c>
      <c r="D359" s="267">
        <f t="shared" si="81"/>
        <v>0</v>
      </c>
      <c r="E359" s="271"/>
      <c r="F359" s="271"/>
      <c r="G359" s="271"/>
      <c r="H359" s="271"/>
      <c r="I359" s="271"/>
      <c r="J359" s="271"/>
      <c r="K359" s="271"/>
      <c r="L359" s="271"/>
      <c r="M359" s="271" t="e">
        <f>'[4]03'!#REF!+'[4]04'!#REF!</f>
        <v>#REF!</v>
      </c>
      <c r="N359" s="271" t="e">
        <f t="shared" si="76"/>
        <v>#REF!</v>
      </c>
      <c r="O359" s="271" t="e">
        <f>'[4]07'!#REF!</f>
        <v>#REF!</v>
      </c>
      <c r="P359" s="271" t="e">
        <f t="shared" si="77"/>
        <v>#REF!</v>
      </c>
    </row>
    <row r="360" spans="1:16" ht="24.75" customHeight="1" hidden="1">
      <c r="A360" s="326" t="s">
        <v>455</v>
      </c>
      <c r="B360" s="270" t="s">
        <v>439</v>
      </c>
      <c r="C360" s="267">
        <f t="shared" si="80"/>
        <v>127102</v>
      </c>
      <c r="D360" s="267">
        <f t="shared" si="81"/>
        <v>0</v>
      </c>
      <c r="E360" s="271"/>
      <c r="F360" s="271"/>
      <c r="G360" s="271"/>
      <c r="H360" s="271"/>
      <c r="I360" s="271"/>
      <c r="J360" s="271"/>
      <c r="K360" s="271"/>
      <c r="L360" s="271">
        <v>127102</v>
      </c>
      <c r="M360" s="271" t="e">
        <f>'[4]03'!#REF!+'[4]04'!#REF!</f>
        <v>#REF!</v>
      </c>
      <c r="N360" s="271" t="e">
        <f t="shared" si="76"/>
        <v>#REF!</v>
      </c>
      <c r="O360" s="271" t="e">
        <f>'[4]07'!#REF!</f>
        <v>#REF!</v>
      </c>
      <c r="P360" s="271" t="e">
        <f t="shared" si="77"/>
        <v>#REF!</v>
      </c>
    </row>
    <row r="361" spans="1:16" ht="24.75" customHeight="1" hidden="1">
      <c r="A361" s="327" t="s">
        <v>25</v>
      </c>
      <c r="B361" s="273" t="s">
        <v>440</v>
      </c>
      <c r="C361" s="267">
        <f t="shared" si="80"/>
        <v>144532</v>
      </c>
      <c r="D361" s="267">
        <f t="shared" si="81"/>
        <v>144532</v>
      </c>
      <c r="E361" s="271">
        <v>17435</v>
      </c>
      <c r="F361" s="271"/>
      <c r="G361" s="271">
        <v>127097</v>
      </c>
      <c r="H361" s="271"/>
      <c r="I361" s="271"/>
      <c r="J361" s="271"/>
      <c r="K361" s="271"/>
      <c r="L361" s="271"/>
      <c r="M361" s="267" t="e">
        <f>'[4]03'!#REF!+'[4]04'!#REF!</f>
        <v>#REF!</v>
      </c>
      <c r="N361" s="267" t="e">
        <f t="shared" si="76"/>
        <v>#REF!</v>
      </c>
      <c r="O361" s="267" t="e">
        <f>'[4]07'!#REF!</f>
        <v>#REF!</v>
      </c>
      <c r="P361" s="267" t="e">
        <f t="shared" si="77"/>
        <v>#REF!</v>
      </c>
    </row>
    <row r="362" spans="1:16" ht="24.75" customHeight="1" hidden="1">
      <c r="A362" s="237" t="s">
        <v>36</v>
      </c>
      <c r="B362" s="309" t="s">
        <v>478</v>
      </c>
      <c r="C362" s="276">
        <f>(C353+C354+C355)/C352</f>
        <v>0.16548182821195045</v>
      </c>
      <c r="D362" s="328">
        <f aca="true" t="shared" si="82" ref="D362:L362">(D353+D354+D355)/D352</f>
        <v>0.9700045782485831</v>
      </c>
      <c r="E362" s="276">
        <f t="shared" si="82"/>
        <v>0.9876398244855077</v>
      </c>
      <c r="F362" s="276" t="e">
        <f t="shared" si="82"/>
        <v>#DIV/0!</v>
      </c>
      <c r="G362" s="276" t="e">
        <f t="shared" si="82"/>
        <v>#DIV/0!</v>
      </c>
      <c r="H362" s="276">
        <f t="shared" si="82"/>
        <v>0.9312936992280645</v>
      </c>
      <c r="I362" s="276">
        <f t="shared" si="82"/>
        <v>1</v>
      </c>
      <c r="J362" s="276">
        <f t="shared" si="82"/>
        <v>1</v>
      </c>
      <c r="K362" s="276" t="e">
        <f t="shared" si="82"/>
        <v>#DIV/0!</v>
      </c>
      <c r="L362" s="276">
        <f t="shared" si="82"/>
        <v>0.03566370148462895</v>
      </c>
      <c r="M362" s="258"/>
      <c r="N362" s="310"/>
      <c r="O362" s="310"/>
      <c r="P362" s="310"/>
    </row>
    <row r="363" spans="1:16" ht="15.75" hidden="1">
      <c r="A363" s="721" t="s">
        <v>479</v>
      </c>
      <c r="B363" s="721"/>
      <c r="C363" s="271">
        <f>C346-C349-C350-C351</f>
        <v>0</v>
      </c>
      <c r="D363" s="271">
        <f aca="true" t="shared" si="83" ref="D363:L363">D346-D349-D350-D351</f>
        <v>0</v>
      </c>
      <c r="E363" s="271">
        <f t="shared" si="83"/>
        <v>0</v>
      </c>
      <c r="F363" s="271">
        <f t="shared" si="83"/>
        <v>0</v>
      </c>
      <c r="G363" s="271">
        <f t="shared" si="83"/>
        <v>0</v>
      </c>
      <c r="H363" s="271">
        <f t="shared" si="83"/>
        <v>0</v>
      </c>
      <c r="I363" s="271">
        <f t="shared" si="83"/>
        <v>0</v>
      </c>
      <c r="J363" s="271">
        <f t="shared" si="83"/>
        <v>0</v>
      </c>
      <c r="K363" s="271">
        <f t="shared" si="83"/>
        <v>0</v>
      </c>
      <c r="L363" s="271">
        <f t="shared" si="83"/>
        <v>0</v>
      </c>
      <c r="M363" s="258"/>
      <c r="N363" s="310"/>
      <c r="O363" s="310"/>
      <c r="P363" s="310"/>
    </row>
    <row r="364" spans="1:16" ht="15.75" hidden="1">
      <c r="A364" s="722" t="s">
        <v>480</v>
      </c>
      <c r="B364" s="722"/>
      <c r="C364" s="271">
        <f>C351-C352-C361</f>
        <v>0</v>
      </c>
      <c r="D364" s="271">
        <f aca="true" t="shared" si="84" ref="D364:L364">D351-D352-D361</f>
        <v>0</v>
      </c>
      <c r="E364" s="271">
        <f t="shared" si="84"/>
        <v>0</v>
      </c>
      <c r="F364" s="271">
        <f t="shared" si="84"/>
        <v>0</v>
      </c>
      <c r="G364" s="271">
        <f t="shared" si="84"/>
        <v>0</v>
      </c>
      <c r="H364" s="271">
        <f t="shared" si="84"/>
        <v>0</v>
      </c>
      <c r="I364" s="271">
        <f t="shared" si="84"/>
        <v>0</v>
      </c>
      <c r="J364" s="271">
        <f t="shared" si="84"/>
        <v>0</v>
      </c>
      <c r="K364" s="271">
        <f t="shared" si="84"/>
        <v>0</v>
      </c>
      <c r="L364" s="271">
        <f t="shared" si="84"/>
        <v>0</v>
      </c>
      <c r="M364" s="258"/>
      <c r="N364" s="310"/>
      <c r="O364" s="310"/>
      <c r="P364" s="310"/>
    </row>
    <row r="365" spans="1:16" ht="18.75" hidden="1">
      <c r="A365" s="299"/>
      <c r="B365" s="311" t="s">
        <v>484</v>
      </c>
      <c r="C365" s="311"/>
      <c r="D365" s="312"/>
      <c r="E365" s="312"/>
      <c r="F365" s="312"/>
      <c r="G365" s="723" t="s">
        <v>484</v>
      </c>
      <c r="H365" s="723"/>
      <c r="I365" s="723"/>
      <c r="J365" s="723"/>
      <c r="K365" s="723"/>
      <c r="L365" s="723"/>
      <c r="M365" s="299"/>
      <c r="N365" s="299"/>
      <c r="O365" s="299"/>
      <c r="P365" s="299"/>
    </row>
    <row r="366" spans="1:16" ht="18.75" hidden="1">
      <c r="A366" s="743" t="s">
        <v>481</v>
      </c>
      <c r="B366" s="743"/>
      <c r="C366" s="743"/>
      <c r="D366" s="743"/>
      <c r="E366" s="312"/>
      <c r="F366" s="312"/>
      <c r="G366" s="329"/>
      <c r="H366" s="744" t="s">
        <v>485</v>
      </c>
      <c r="I366" s="744"/>
      <c r="J366" s="744"/>
      <c r="K366" s="744"/>
      <c r="L366" s="744"/>
      <c r="M366" s="299"/>
      <c r="N366" s="299"/>
      <c r="O366" s="299"/>
      <c r="P366" s="299"/>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728" t="s">
        <v>459</v>
      </c>
      <c r="B379" s="729"/>
      <c r="C379" s="298"/>
      <c r="D379" s="730" t="s">
        <v>380</v>
      </c>
      <c r="E379" s="730"/>
      <c r="F379" s="730"/>
      <c r="G379" s="730"/>
      <c r="H379" s="730"/>
      <c r="I379" s="730"/>
      <c r="J379" s="730"/>
      <c r="K379" s="731"/>
      <c r="L379" s="731"/>
      <c r="M379" s="299"/>
    </row>
    <row r="380" spans="1:13" ht="16.5" hidden="1">
      <c r="A380" s="733" t="s">
        <v>405</v>
      </c>
      <c r="B380" s="733"/>
      <c r="C380" s="733"/>
      <c r="D380" s="730" t="s">
        <v>460</v>
      </c>
      <c r="E380" s="730"/>
      <c r="F380" s="730"/>
      <c r="G380" s="730"/>
      <c r="H380" s="730"/>
      <c r="I380" s="730"/>
      <c r="J380" s="730"/>
      <c r="K380" s="734" t="s">
        <v>494</v>
      </c>
      <c r="L380" s="734"/>
      <c r="M380" s="299"/>
    </row>
    <row r="381" spans="1:13" ht="16.5" hidden="1">
      <c r="A381" s="733" t="s">
        <v>406</v>
      </c>
      <c r="B381" s="733"/>
      <c r="C381" s="253"/>
      <c r="D381" s="735" t="s">
        <v>483</v>
      </c>
      <c r="E381" s="735"/>
      <c r="F381" s="735"/>
      <c r="G381" s="735"/>
      <c r="H381" s="735"/>
      <c r="I381" s="735"/>
      <c r="J381" s="735"/>
      <c r="K381" s="731"/>
      <c r="L381" s="731"/>
      <c r="M381" s="299"/>
    </row>
    <row r="382" spans="1:13" ht="15.75" hidden="1">
      <c r="A382" s="255" t="s">
        <v>407</v>
      </c>
      <c r="B382" s="255"/>
      <c r="C382" s="256"/>
      <c r="D382" s="234"/>
      <c r="E382" s="234"/>
      <c r="F382" s="177"/>
      <c r="G382" s="177"/>
      <c r="H382" s="177"/>
      <c r="I382" s="177"/>
      <c r="J382" s="177"/>
      <c r="K382" s="736"/>
      <c r="L382" s="736"/>
      <c r="M382" s="299"/>
    </row>
    <row r="383" spans="1:13" ht="15.75" hidden="1">
      <c r="A383" s="234"/>
      <c r="B383" s="234" t="s">
        <v>461</v>
      </c>
      <c r="C383" s="271">
        <v>2566605</v>
      </c>
      <c r="D383" s="271">
        <v>891117</v>
      </c>
      <c r="E383" s="271">
        <v>322557</v>
      </c>
      <c r="F383" s="271"/>
      <c r="G383" s="271">
        <v>305560</v>
      </c>
      <c r="H383" s="271"/>
      <c r="I383" s="271">
        <v>263000</v>
      </c>
      <c r="J383" s="271"/>
      <c r="K383" s="271">
        <v>1675488</v>
      </c>
      <c r="L383" s="271"/>
      <c r="M383" s="299"/>
    </row>
    <row r="384" spans="1:13" ht="15.75" hidden="1">
      <c r="A384" s="643" t="s">
        <v>382</v>
      </c>
      <c r="B384" s="644"/>
      <c r="C384" s="703" t="s">
        <v>18</v>
      </c>
      <c r="D384" s="704" t="s">
        <v>462</v>
      </c>
      <c r="E384" s="704"/>
      <c r="F384" s="704"/>
      <c r="G384" s="704"/>
      <c r="H384" s="704"/>
      <c r="I384" s="704"/>
      <c r="J384" s="704"/>
      <c r="K384" s="704"/>
      <c r="L384" s="704"/>
      <c r="M384" s="299"/>
    </row>
    <row r="385" spans="1:13" ht="15.75" hidden="1">
      <c r="A385" s="645"/>
      <c r="B385" s="646"/>
      <c r="C385" s="703"/>
      <c r="D385" s="738" t="s">
        <v>464</v>
      </c>
      <c r="E385" s="739"/>
      <c r="F385" s="739"/>
      <c r="G385" s="739"/>
      <c r="H385" s="739"/>
      <c r="I385" s="739"/>
      <c r="J385" s="740"/>
      <c r="K385" s="521" t="s">
        <v>465</v>
      </c>
      <c r="L385" s="521" t="s">
        <v>466</v>
      </c>
      <c r="M385" s="299"/>
    </row>
    <row r="386" spans="1:13" ht="15.75" hidden="1">
      <c r="A386" s="645"/>
      <c r="B386" s="646"/>
      <c r="C386" s="703"/>
      <c r="D386" s="532" t="s">
        <v>17</v>
      </c>
      <c r="E386" s="523" t="s">
        <v>7</v>
      </c>
      <c r="F386" s="524"/>
      <c r="G386" s="524"/>
      <c r="H386" s="524"/>
      <c r="I386" s="524"/>
      <c r="J386" s="525"/>
      <c r="K386" s="741"/>
      <c r="L386" s="526"/>
      <c r="M386" s="299"/>
    </row>
    <row r="387" spans="1:16" ht="15.75" hidden="1">
      <c r="A387" s="701"/>
      <c r="B387" s="702"/>
      <c r="C387" s="703"/>
      <c r="D387" s="532"/>
      <c r="E387" s="189" t="s">
        <v>467</v>
      </c>
      <c r="F387" s="189" t="s">
        <v>468</v>
      </c>
      <c r="G387" s="189" t="s">
        <v>469</v>
      </c>
      <c r="H387" s="189" t="s">
        <v>470</v>
      </c>
      <c r="I387" s="189" t="s">
        <v>471</v>
      </c>
      <c r="J387" s="189" t="s">
        <v>472</v>
      </c>
      <c r="K387" s="742"/>
      <c r="L387" s="522"/>
      <c r="M387" s="718" t="s">
        <v>473</v>
      </c>
      <c r="N387" s="718"/>
      <c r="O387" s="718"/>
      <c r="P387" s="718"/>
    </row>
    <row r="388" spans="1:16" ht="15" hidden="1">
      <c r="A388" s="719" t="s">
        <v>6</v>
      </c>
      <c r="B388" s="720"/>
      <c r="C388" s="302">
        <v>1</v>
      </c>
      <c r="D388" s="303">
        <v>2</v>
      </c>
      <c r="E388" s="302">
        <v>3</v>
      </c>
      <c r="F388" s="303">
        <v>4</v>
      </c>
      <c r="G388" s="302">
        <v>5</v>
      </c>
      <c r="H388" s="303">
        <v>6</v>
      </c>
      <c r="I388" s="302">
        <v>7</v>
      </c>
      <c r="J388" s="303">
        <v>8</v>
      </c>
      <c r="K388" s="302">
        <v>9</v>
      </c>
      <c r="L388" s="303">
        <v>10</v>
      </c>
      <c r="M388" s="304" t="s">
        <v>474</v>
      </c>
      <c r="N388" s="305" t="s">
        <v>475</v>
      </c>
      <c r="O388" s="305" t="s">
        <v>476</v>
      </c>
      <c r="P388" s="305" t="s">
        <v>477</v>
      </c>
    </row>
    <row r="389" spans="1:16" ht="24.75" customHeight="1" hidden="1">
      <c r="A389" s="325" t="s">
        <v>0</v>
      </c>
      <c r="B389" s="266" t="s">
        <v>420</v>
      </c>
      <c r="C389" s="267">
        <f>C390+C391</f>
        <v>6961324</v>
      </c>
      <c r="D389" s="267">
        <f aca="true" t="shared" si="85" ref="D389:L389">D390+D391</f>
        <v>1160486</v>
      </c>
      <c r="E389" s="267">
        <f t="shared" si="85"/>
        <v>331649</v>
      </c>
      <c r="F389" s="267">
        <f t="shared" si="85"/>
        <v>0</v>
      </c>
      <c r="G389" s="267">
        <f t="shared" si="85"/>
        <v>382410</v>
      </c>
      <c r="H389" s="267">
        <f t="shared" si="85"/>
        <v>109701</v>
      </c>
      <c r="I389" s="267">
        <f t="shared" si="85"/>
        <v>278351</v>
      </c>
      <c r="J389" s="267">
        <f t="shared" si="85"/>
        <v>58375</v>
      </c>
      <c r="K389" s="267">
        <f t="shared" si="85"/>
        <v>0</v>
      </c>
      <c r="L389" s="267">
        <f t="shared" si="85"/>
        <v>5800838</v>
      </c>
      <c r="M389" s="267" t="e">
        <f>'[4]03'!#REF!+'[4]04'!#REF!</f>
        <v>#REF!</v>
      </c>
      <c r="N389" s="267" t="e">
        <f>C389-M389</f>
        <v>#REF!</v>
      </c>
      <c r="O389" s="267" t="e">
        <f>'[4]07'!#REF!</f>
        <v>#REF!</v>
      </c>
      <c r="P389" s="267" t="e">
        <f>C389-O389</f>
        <v>#REF!</v>
      </c>
    </row>
    <row r="390" spans="1:16" ht="24.75" customHeight="1" hidden="1">
      <c r="A390" s="326">
        <v>1</v>
      </c>
      <c r="B390" s="270" t="s">
        <v>421</v>
      </c>
      <c r="C390" s="267">
        <f>D390+K390+L390</f>
        <v>2566605</v>
      </c>
      <c r="D390" s="267">
        <f>E390+F390+G390+H390+I390+J390</f>
        <v>891117</v>
      </c>
      <c r="E390" s="271">
        <v>322507</v>
      </c>
      <c r="F390" s="271">
        <v>0</v>
      </c>
      <c r="G390" s="271">
        <v>312410</v>
      </c>
      <c r="H390" s="271">
        <v>0</v>
      </c>
      <c r="I390" s="271">
        <v>256200</v>
      </c>
      <c r="J390" s="271">
        <v>0</v>
      </c>
      <c r="K390" s="271">
        <v>0</v>
      </c>
      <c r="L390" s="271">
        <v>1675488</v>
      </c>
      <c r="M390" s="271" t="e">
        <f>'[4]03'!#REF!+'[4]04'!#REF!</f>
        <v>#REF!</v>
      </c>
      <c r="N390" s="271" t="e">
        <f aca="true" t="shared" si="86" ref="N390:N404">C390-M390</f>
        <v>#REF!</v>
      </c>
      <c r="O390" s="271" t="e">
        <f>'[4]07'!#REF!</f>
        <v>#REF!</v>
      </c>
      <c r="P390" s="271" t="e">
        <f aca="true" t="shared" si="87" ref="P390:P404">C390-O390</f>
        <v>#REF!</v>
      </c>
    </row>
    <row r="391" spans="1:16" ht="24.75" customHeight="1" hidden="1">
      <c r="A391" s="326">
        <v>2</v>
      </c>
      <c r="B391" s="270" t="s">
        <v>422</v>
      </c>
      <c r="C391" s="267">
        <f>D391+K391+L391</f>
        <v>4394719</v>
      </c>
      <c r="D391" s="267">
        <f>E391+F391+G391+H391+I391+J391</f>
        <v>269369</v>
      </c>
      <c r="E391" s="271">
        <v>9142</v>
      </c>
      <c r="F391" s="271">
        <v>0</v>
      </c>
      <c r="G391" s="271">
        <v>70000</v>
      </c>
      <c r="H391" s="271">
        <v>109701</v>
      </c>
      <c r="I391" s="271">
        <v>22151</v>
      </c>
      <c r="J391" s="271">
        <v>58375</v>
      </c>
      <c r="K391" s="271">
        <v>0</v>
      </c>
      <c r="L391" s="271">
        <v>4125350</v>
      </c>
      <c r="M391" s="271" t="e">
        <f>'[4]03'!#REF!+'[4]04'!#REF!</f>
        <v>#REF!</v>
      </c>
      <c r="N391" s="271" t="e">
        <f t="shared" si="86"/>
        <v>#REF!</v>
      </c>
      <c r="O391" s="271" t="e">
        <f>'[4]07'!#REF!</f>
        <v>#REF!</v>
      </c>
      <c r="P391" s="271" t="e">
        <f t="shared" si="87"/>
        <v>#REF!</v>
      </c>
    </row>
    <row r="392" spans="1:16" ht="24.75" customHeight="1" hidden="1">
      <c r="A392" s="327" t="s">
        <v>1</v>
      </c>
      <c r="B392" s="273" t="s">
        <v>423</v>
      </c>
      <c r="C392" s="267">
        <f>D392+K392+L392</f>
        <v>950</v>
      </c>
      <c r="D392" s="267">
        <f>E392+F392+G392+H392+I392+J392</f>
        <v>950</v>
      </c>
      <c r="E392" s="271">
        <v>200</v>
      </c>
      <c r="F392" s="271">
        <v>0</v>
      </c>
      <c r="G392" s="271">
        <v>0</v>
      </c>
      <c r="H392" s="271">
        <v>0</v>
      </c>
      <c r="I392" s="271">
        <v>750</v>
      </c>
      <c r="J392" s="271">
        <v>0</v>
      </c>
      <c r="K392" s="271">
        <v>0</v>
      </c>
      <c r="L392" s="271">
        <v>0</v>
      </c>
      <c r="M392" s="271" t="e">
        <f>'[4]03'!#REF!+'[4]04'!#REF!</f>
        <v>#REF!</v>
      </c>
      <c r="N392" s="271" t="e">
        <f t="shared" si="86"/>
        <v>#REF!</v>
      </c>
      <c r="O392" s="271" t="e">
        <f>'[4]07'!#REF!</f>
        <v>#REF!</v>
      </c>
      <c r="P392" s="271" t="e">
        <f t="shared" si="87"/>
        <v>#REF!</v>
      </c>
    </row>
    <row r="393" spans="1:16" ht="24.75" customHeight="1" hidden="1">
      <c r="A393" s="327" t="s">
        <v>378</v>
      </c>
      <c r="B393" s="273" t="s">
        <v>424</v>
      </c>
      <c r="C393" s="267">
        <f>D393+K393+L393</f>
        <v>0</v>
      </c>
      <c r="D393" s="267">
        <f>E393+F393+G393+H393+I393+J393</f>
        <v>0</v>
      </c>
      <c r="E393" s="271">
        <v>0</v>
      </c>
      <c r="F393" s="271">
        <v>0</v>
      </c>
      <c r="G393" s="271">
        <v>0</v>
      </c>
      <c r="H393" s="271">
        <v>0</v>
      </c>
      <c r="I393" s="271">
        <v>0</v>
      </c>
      <c r="J393" s="271">
        <v>0</v>
      </c>
      <c r="K393" s="271">
        <v>0</v>
      </c>
      <c r="L393" s="271">
        <v>0</v>
      </c>
      <c r="M393" s="271" t="e">
        <f>'[4]03'!#REF!+'[4]04'!#REF!</f>
        <v>#REF!</v>
      </c>
      <c r="N393" s="271" t="e">
        <f t="shared" si="86"/>
        <v>#REF!</v>
      </c>
      <c r="O393" s="271" t="e">
        <f>'[4]07'!#REF!</f>
        <v>#REF!</v>
      </c>
      <c r="P393" s="271" t="e">
        <f t="shared" si="87"/>
        <v>#REF!</v>
      </c>
    </row>
    <row r="394" spans="1:16" ht="24.75" customHeight="1" hidden="1">
      <c r="A394" s="327" t="s">
        <v>425</v>
      </c>
      <c r="B394" s="273" t="s">
        <v>333</v>
      </c>
      <c r="C394" s="267">
        <f>C395+C404</f>
        <v>6960374</v>
      </c>
      <c r="D394" s="267">
        <f aca="true" t="shared" si="88" ref="D394:L394">D395+D404</f>
        <v>1159536</v>
      </c>
      <c r="E394" s="267">
        <f t="shared" si="88"/>
        <v>331449</v>
      </c>
      <c r="F394" s="267">
        <f t="shared" si="88"/>
        <v>0</v>
      </c>
      <c r="G394" s="267">
        <f t="shared" si="88"/>
        <v>382410</v>
      </c>
      <c r="H394" s="267">
        <f t="shared" si="88"/>
        <v>109701</v>
      </c>
      <c r="I394" s="267">
        <f t="shared" si="88"/>
        <v>277601</v>
      </c>
      <c r="J394" s="267">
        <f t="shared" si="88"/>
        <v>58375</v>
      </c>
      <c r="K394" s="267">
        <f t="shared" si="88"/>
        <v>0</v>
      </c>
      <c r="L394" s="267">
        <f t="shared" si="88"/>
        <v>5800838</v>
      </c>
      <c r="M394" s="267" t="e">
        <f>'[4]03'!#REF!+'[4]04'!#REF!</f>
        <v>#REF!</v>
      </c>
      <c r="N394" s="267" t="e">
        <f t="shared" si="86"/>
        <v>#REF!</v>
      </c>
      <c r="O394" s="267" t="e">
        <f>'[4]07'!#REF!</f>
        <v>#REF!</v>
      </c>
      <c r="P394" s="267" t="e">
        <f t="shared" si="87"/>
        <v>#REF!</v>
      </c>
    </row>
    <row r="395" spans="1:16" ht="24.75" customHeight="1" hidden="1">
      <c r="A395" s="327" t="s">
        <v>24</v>
      </c>
      <c r="B395" s="274" t="s">
        <v>426</v>
      </c>
      <c r="C395" s="267">
        <f>SUM(C396:C403)</f>
        <v>6284923</v>
      </c>
      <c r="D395" s="267">
        <f aca="true" t="shared" si="89" ref="D395:L395">SUM(D396:D403)</f>
        <v>484085</v>
      </c>
      <c r="E395" s="267">
        <f t="shared" si="89"/>
        <v>254828</v>
      </c>
      <c r="F395" s="267">
        <f t="shared" si="89"/>
        <v>0</v>
      </c>
      <c r="G395" s="267">
        <f t="shared" si="89"/>
        <v>83280</v>
      </c>
      <c r="H395" s="267">
        <f t="shared" si="89"/>
        <v>1201</v>
      </c>
      <c r="I395" s="267">
        <f t="shared" si="89"/>
        <v>86401</v>
      </c>
      <c r="J395" s="267">
        <f t="shared" si="89"/>
        <v>58375</v>
      </c>
      <c r="K395" s="267">
        <f t="shared" si="89"/>
        <v>0</v>
      </c>
      <c r="L395" s="267">
        <f t="shared" si="89"/>
        <v>5800838</v>
      </c>
      <c r="M395" s="267" t="e">
        <f>'[4]03'!#REF!+'[4]04'!#REF!</f>
        <v>#REF!</v>
      </c>
      <c r="N395" s="267" t="e">
        <f t="shared" si="86"/>
        <v>#REF!</v>
      </c>
      <c r="O395" s="267" t="e">
        <f>'[4]07'!#REF!</f>
        <v>#REF!</v>
      </c>
      <c r="P395" s="267" t="e">
        <f t="shared" si="87"/>
        <v>#REF!</v>
      </c>
    </row>
    <row r="396" spans="1:16" ht="24.75" customHeight="1" hidden="1">
      <c r="A396" s="326" t="s">
        <v>427</v>
      </c>
      <c r="B396" s="270" t="s">
        <v>367</v>
      </c>
      <c r="C396" s="267">
        <f aca="true" t="shared" si="90" ref="C396:C404">D396+K396+L396</f>
        <v>88177</v>
      </c>
      <c r="D396" s="267">
        <f aca="true" t="shared" si="91" ref="D396:D404">E396+F396+G396+H396+I396+J396</f>
        <v>75577</v>
      </c>
      <c r="E396" s="271">
        <v>4500</v>
      </c>
      <c r="F396" s="271">
        <v>0</v>
      </c>
      <c r="G396" s="271">
        <v>10000</v>
      </c>
      <c r="H396" s="271">
        <v>1201</v>
      </c>
      <c r="I396" s="271">
        <v>1501</v>
      </c>
      <c r="J396" s="271">
        <v>58375</v>
      </c>
      <c r="K396" s="271">
        <v>0</v>
      </c>
      <c r="L396" s="271">
        <v>12600</v>
      </c>
      <c r="M396" s="271" t="e">
        <f>'[4]03'!#REF!+'[4]04'!#REF!</f>
        <v>#REF!</v>
      </c>
      <c r="N396" s="271" t="e">
        <f t="shared" si="86"/>
        <v>#REF!</v>
      </c>
      <c r="O396" s="271" t="e">
        <f>'[4]07'!#REF!</f>
        <v>#REF!</v>
      </c>
      <c r="P396" s="271" t="e">
        <f t="shared" si="87"/>
        <v>#REF!</v>
      </c>
    </row>
    <row r="397" spans="1:16" ht="24.75" customHeight="1" hidden="1">
      <c r="A397" s="326" t="s">
        <v>428</v>
      </c>
      <c r="B397" s="270" t="s">
        <v>429</v>
      </c>
      <c r="C397" s="267">
        <f t="shared" si="90"/>
        <v>0</v>
      </c>
      <c r="D397" s="267">
        <f t="shared" si="91"/>
        <v>0</v>
      </c>
      <c r="E397" s="271">
        <v>0</v>
      </c>
      <c r="F397" s="271">
        <v>0</v>
      </c>
      <c r="G397" s="271">
        <v>0</v>
      </c>
      <c r="H397" s="271">
        <v>0</v>
      </c>
      <c r="I397" s="271">
        <v>0</v>
      </c>
      <c r="J397" s="271">
        <v>0</v>
      </c>
      <c r="K397" s="271">
        <v>0</v>
      </c>
      <c r="L397" s="271">
        <v>0</v>
      </c>
      <c r="M397" s="271" t="e">
        <f>'[4]03'!#REF!+'[4]04'!#REF!</f>
        <v>#REF!</v>
      </c>
      <c r="N397" s="271" t="e">
        <f t="shared" si="86"/>
        <v>#REF!</v>
      </c>
      <c r="O397" s="271" t="e">
        <f>'[4]07'!#REF!</f>
        <v>#REF!</v>
      </c>
      <c r="P397" s="271" t="e">
        <f t="shared" si="87"/>
        <v>#REF!</v>
      </c>
    </row>
    <row r="398" spans="1:16" ht="24.75" customHeight="1" hidden="1">
      <c r="A398" s="326" t="s">
        <v>430</v>
      </c>
      <c r="B398" s="270" t="s">
        <v>454</v>
      </c>
      <c r="C398" s="267">
        <f t="shared" si="90"/>
        <v>4500</v>
      </c>
      <c r="D398" s="267">
        <f t="shared" si="91"/>
        <v>4500</v>
      </c>
      <c r="E398" s="271">
        <v>0</v>
      </c>
      <c r="F398" s="271">
        <v>0</v>
      </c>
      <c r="G398" s="271">
        <v>4500</v>
      </c>
      <c r="H398" s="271">
        <v>0</v>
      </c>
      <c r="I398" s="271">
        <v>0</v>
      </c>
      <c r="J398" s="271">
        <v>0</v>
      </c>
      <c r="K398" s="271">
        <v>0</v>
      </c>
      <c r="L398" s="271">
        <v>0</v>
      </c>
      <c r="M398" s="271" t="e">
        <f>'[4]03'!#REF!</f>
        <v>#REF!</v>
      </c>
      <c r="N398" s="271" t="e">
        <f t="shared" si="86"/>
        <v>#REF!</v>
      </c>
      <c r="O398" s="271" t="e">
        <f>'[4]07'!#REF!</f>
        <v>#REF!</v>
      </c>
      <c r="P398" s="271" t="e">
        <f t="shared" si="87"/>
        <v>#REF!</v>
      </c>
    </row>
    <row r="399" spans="1:16" ht="24.75" customHeight="1" hidden="1">
      <c r="A399" s="326" t="s">
        <v>432</v>
      </c>
      <c r="B399" s="270" t="s">
        <v>431</v>
      </c>
      <c r="C399" s="267">
        <f t="shared" si="90"/>
        <v>4418051</v>
      </c>
      <c r="D399" s="267">
        <f t="shared" si="91"/>
        <v>108583</v>
      </c>
      <c r="E399" s="271">
        <v>10903</v>
      </c>
      <c r="F399" s="271">
        <v>0</v>
      </c>
      <c r="G399" s="271">
        <v>61780</v>
      </c>
      <c r="H399" s="271">
        <v>0</v>
      </c>
      <c r="I399" s="271">
        <v>35900</v>
      </c>
      <c r="J399" s="271">
        <v>0</v>
      </c>
      <c r="K399" s="271">
        <v>0</v>
      </c>
      <c r="L399" s="271">
        <v>4309468</v>
      </c>
      <c r="M399" s="271" t="e">
        <f>'[4]03'!#REF!+'[4]04'!#REF!</f>
        <v>#REF!</v>
      </c>
      <c r="N399" s="271" t="e">
        <f t="shared" si="86"/>
        <v>#REF!</v>
      </c>
      <c r="O399" s="271" t="e">
        <f>'[4]07'!#REF!</f>
        <v>#REF!</v>
      </c>
      <c r="P399" s="271" t="e">
        <f t="shared" si="87"/>
        <v>#REF!</v>
      </c>
    </row>
    <row r="400" spans="1:16" ht="24.75" customHeight="1" hidden="1">
      <c r="A400" s="326" t="s">
        <v>434</v>
      </c>
      <c r="B400" s="270" t="s">
        <v>433</v>
      </c>
      <c r="C400" s="267">
        <f t="shared" si="90"/>
        <v>50472</v>
      </c>
      <c r="D400" s="267">
        <f t="shared" si="91"/>
        <v>50472</v>
      </c>
      <c r="E400" s="271">
        <v>1472</v>
      </c>
      <c r="F400" s="271">
        <v>0</v>
      </c>
      <c r="G400" s="271">
        <v>0</v>
      </c>
      <c r="H400" s="271">
        <v>0</v>
      </c>
      <c r="I400" s="271">
        <v>49000</v>
      </c>
      <c r="J400" s="271">
        <v>0</v>
      </c>
      <c r="K400" s="271">
        <v>0</v>
      </c>
      <c r="L400" s="271">
        <v>0</v>
      </c>
      <c r="M400" s="271" t="e">
        <f>'[4]03'!#REF!+'[4]04'!#REF!</f>
        <v>#REF!</v>
      </c>
      <c r="N400" s="271" t="e">
        <f t="shared" si="86"/>
        <v>#REF!</v>
      </c>
      <c r="O400" s="271" t="e">
        <f>'[4]07'!#REF!</f>
        <v>#REF!</v>
      </c>
      <c r="P400" s="271" t="e">
        <f t="shared" si="87"/>
        <v>#REF!</v>
      </c>
    </row>
    <row r="401" spans="1:16" ht="24.75" customHeight="1" hidden="1">
      <c r="A401" s="326" t="s">
        <v>436</v>
      </c>
      <c r="B401" s="270" t="s">
        <v>435</v>
      </c>
      <c r="C401" s="267">
        <f t="shared" si="90"/>
        <v>0</v>
      </c>
      <c r="D401" s="267">
        <f t="shared" si="91"/>
        <v>0</v>
      </c>
      <c r="E401" s="271">
        <v>0</v>
      </c>
      <c r="F401" s="271">
        <v>0</v>
      </c>
      <c r="G401" s="271">
        <v>0</v>
      </c>
      <c r="H401" s="271">
        <v>0</v>
      </c>
      <c r="I401" s="271">
        <v>0</v>
      </c>
      <c r="J401" s="271">
        <v>0</v>
      </c>
      <c r="K401" s="271">
        <v>0</v>
      </c>
      <c r="L401" s="271">
        <v>0</v>
      </c>
      <c r="M401" s="271" t="e">
        <f>'[4]03'!#REF!+'[4]04'!#REF!</f>
        <v>#REF!</v>
      </c>
      <c r="N401" s="271" t="e">
        <f t="shared" si="86"/>
        <v>#REF!</v>
      </c>
      <c r="O401" s="271" t="e">
        <f>'[4]07'!#REF!</f>
        <v>#REF!</v>
      </c>
      <c r="P401" s="271" t="e">
        <f t="shared" si="87"/>
        <v>#REF!</v>
      </c>
    </row>
    <row r="402" spans="1:16" ht="24.75" customHeight="1" hidden="1">
      <c r="A402" s="326" t="s">
        <v>438</v>
      </c>
      <c r="B402" s="275" t="s">
        <v>437</v>
      </c>
      <c r="C402" s="267">
        <f t="shared" si="90"/>
        <v>0</v>
      </c>
      <c r="D402" s="267">
        <f t="shared" si="91"/>
        <v>0</v>
      </c>
      <c r="E402" s="271">
        <v>0</v>
      </c>
      <c r="F402" s="271">
        <v>0</v>
      </c>
      <c r="G402" s="271">
        <v>0</v>
      </c>
      <c r="H402" s="271">
        <v>0</v>
      </c>
      <c r="I402" s="271">
        <v>0</v>
      </c>
      <c r="J402" s="271">
        <v>0</v>
      </c>
      <c r="K402" s="271">
        <v>0</v>
      </c>
      <c r="L402" s="271">
        <v>0</v>
      </c>
      <c r="M402" s="271" t="e">
        <f>'[4]03'!#REF!+'[4]04'!#REF!</f>
        <v>#REF!</v>
      </c>
      <c r="N402" s="271" t="e">
        <f t="shared" si="86"/>
        <v>#REF!</v>
      </c>
      <c r="O402" s="271" t="e">
        <f>'[4]07'!#REF!</f>
        <v>#REF!</v>
      </c>
      <c r="P402" s="271" t="e">
        <f t="shared" si="87"/>
        <v>#REF!</v>
      </c>
    </row>
    <row r="403" spans="1:16" ht="24.75" customHeight="1" hidden="1">
      <c r="A403" s="326" t="s">
        <v>455</v>
      </c>
      <c r="B403" s="270" t="s">
        <v>439</v>
      </c>
      <c r="C403" s="267">
        <f t="shared" si="90"/>
        <v>1723723</v>
      </c>
      <c r="D403" s="267">
        <f t="shared" si="91"/>
        <v>244953</v>
      </c>
      <c r="E403" s="271">
        <v>237953</v>
      </c>
      <c r="F403" s="271">
        <v>0</v>
      </c>
      <c r="G403" s="271">
        <v>7000</v>
      </c>
      <c r="H403" s="271">
        <v>0</v>
      </c>
      <c r="I403" s="271">
        <v>0</v>
      </c>
      <c r="J403" s="271">
        <v>0</v>
      </c>
      <c r="K403" s="271">
        <v>0</v>
      </c>
      <c r="L403" s="271">
        <v>1478770</v>
      </c>
      <c r="M403" s="271" t="e">
        <f>'[4]03'!#REF!+'[4]04'!#REF!</f>
        <v>#REF!</v>
      </c>
      <c r="N403" s="271" t="e">
        <f t="shared" si="86"/>
        <v>#REF!</v>
      </c>
      <c r="O403" s="271" t="e">
        <f>'[4]07'!#REF!</f>
        <v>#REF!</v>
      </c>
      <c r="P403" s="271" t="e">
        <f t="shared" si="87"/>
        <v>#REF!</v>
      </c>
    </row>
    <row r="404" spans="1:16" ht="24.75" customHeight="1" hidden="1">
      <c r="A404" s="327" t="s">
        <v>25</v>
      </c>
      <c r="B404" s="273" t="s">
        <v>440</v>
      </c>
      <c r="C404" s="267">
        <f t="shared" si="90"/>
        <v>675451</v>
      </c>
      <c r="D404" s="267">
        <f t="shared" si="91"/>
        <v>675451</v>
      </c>
      <c r="E404" s="271">
        <v>76621</v>
      </c>
      <c r="F404" s="271">
        <v>0</v>
      </c>
      <c r="G404" s="271">
        <v>299130</v>
      </c>
      <c r="H404" s="271">
        <v>108500</v>
      </c>
      <c r="I404" s="271">
        <v>191200</v>
      </c>
      <c r="J404" s="271">
        <v>0</v>
      </c>
      <c r="K404" s="271">
        <v>0</v>
      </c>
      <c r="L404" s="271">
        <v>0</v>
      </c>
      <c r="M404" s="267" t="e">
        <f>'[4]03'!#REF!+'[4]04'!#REF!</f>
        <v>#REF!</v>
      </c>
      <c r="N404" s="267" t="e">
        <f t="shared" si="86"/>
        <v>#REF!</v>
      </c>
      <c r="O404" s="267" t="e">
        <f>'[4]07'!#REF!</f>
        <v>#REF!</v>
      </c>
      <c r="P404" s="267" t="e">
        <f t="shared" si="87"/>
        <v>#REF!</v>
      </c>
    </row>
    <row r="405" spans="1:16" ht="24.75" customHeight="1" hidden="1">
      <c r="A405" s="237" t="s">
        <v>36</v>
      </c>
      <c r="B405" s="309" t="s">
        <v>478</v>
      </c>
      <c r="C405" s="276">
        <f>(C396+C397+C398)/C395</f>
        <v>0.014745924492631016</v>
      </c>
      <c r="D405" s="328">
        <f aca="true" t="shared" si="92" ref="D405:L405">(D396+D397+D398)/D395</f>
        <v>0.16541929619798176</v>
      </c>
      <c r="E405" s="276">
        <f t="shared" si="92"/>
        <v>0.017658969971902617</v>
      </c>
      <c r="F405" s="276" t="e">
        <f t="shared" si="92"/>
        <v>#DIV/0!</v>
      </c>
      <c r="G405" s="276">
        <f t="shared" si="92"/>
        <v>0.17411143131604226</v>
      </c>
      <c r="H405" s="276">
        <f t="shared" si="92"/>
        <v>1</v>
      </c>
      <c r="I405" s="276">
        <f t="shared" si="92"/>
        <v>0.01737248411476719</v>
      </c>
      <c r="J405" s="276">
        <f t="shared" si="92"/>
        <v>1</v>
      </c>
      <c r="K405" s="276" t="e">
        <f t="shared" si="92"/>
        <v>#DIV/0!</v>
      </c>
      <c r="L405" s="276">
        <f t="shared" si="92"/>
        <v>0.0021720999621089227</v>
      </c>
      <c r="M405" s="258"/>
      <c r="N405" s="310"/>
      <c r="O405" s="310"/>
      <c r="P405" s="310"/>
    </row>
    <row r="406" spans="1:16" ht="15.75" hidden="1">
      <c r="A406" s="721" t="s">
        <v>479</v>
      </c>
      <c r="B406" s="721"/>
      <c r="C406" s="271">
        <f>C389-C392-C393-C394</f>
        <v>0</v>
      </c>
      <c r="D406" s="271">
        <f aca="true" t="shared" si="93" ref="D406:L406">D389-D392-D393-D394</f>
        <v>0</v>
      </c>
      <c r="E406" s="271">
        <f t="shared" si="93"/>
        <v>0</v>
      </c>
      <c r="F406" s="271">
        <f t="shared" si="93"/>
        <v>0</v>
      </c>
      <c r="G406" s="271">
        <f t="shared" si="93"/>
        <v>0</v>
      </c>
      <c r="H406" s="271">
        <f t="shared" si="93"/>
        <v>0</v>
      </c>
      <c r="I406" s="271">
        <f t="shared" si="93"/>
        <v>0</v>
      </c>
      <c r="J406" s="271">
        <f t="shared" si="93"/>
        <v>0</v>
      </c>
      <c r="K406" s="271">
        <f t="shared" si="93"/>
        <v>0</v>
      </c>
      <c r="L406" s="271">
        <f t="shared" si="93"/>
        <v>0</v>
      </c>
      <c r="M406" s="258"/>
      <c r="N406" s="310"/>
      <c r="O406" s="310"/>
      <c r="P406" s="310"/>
    </row>
    <row r="407" spans="1:16" ht="15.75" hidden="1">
      <c r="A407" s="722" t="s">
        <v>480</v>
      </c>
      <c r="B407" s="722"/>
      <c r="C407" s="271">
        <f>C394-C395-C404</f>
        <v>0</v>
      </c>
      <c r="D407" s="271">
        <f aca="true" t="shared" si="94" ref="D407:L407">D394-D395-D404</f>
        <v>0</v>
      </c>
      <c r="E407" s="271">
        <f t="shared" si="94"/>
        <v>0</v>
      </c>
      <c r="F407" s="271">
        <f t="shared" si="94"/>
        <v>0</v>
      </c>
      <c r="G407" s="271">
        <f t="shared" si="94"/>
        <v>0</v>
      </c>
      <c r="H407" s="271">
        <f t="shared" si="94"/>
        <v>0</v>
      </c>
      <c r="I407" s="271">
        <f t="shared" si="94"/>
        <v>0</v>
      </c>
      <c r="J407" s="271">
        <f t="shared" si="94"/>
        <v>0</v>
      </c>
      <c r="K407" s="271">
        <f t="shared" si="94"/>
        <v>0</v>
      </c>
      <c r="L407" s="271">
        <f t="shared" si="94"/>
        <v>0</v>
      </c>
      <c r="M407" s="258"/>
      <c r="N407" s="310"/>
      <c r="O407" s="310"/>
      <c r="P407" s="310"/>
    </row>
    <row r="408" spans="1:16" ht="18.75" hidden="1">
      <c r="A408" s="299"/>
      <c r="B408" s="311" t="s">
        <v>484</v>
      </c>
      <c r="C408" s="311"/>
      <c r="D408" s="312"/>
      <c r="E408" s="312"/>
      <c r="F408" s="312"/>
      <c r="G408" s="723" t="s">
        <v>484</v>
      </c>
      <c r="H408" s="723"/>
      <c r="I408" s="723"/>
      <c r="J408" s="723"/>
      <c r="K408" s="723"/>
      <c r="L408" s="723"/>
      <c r="M408" s="299"/>
      <c r="N408" s="299"/>
      <c r="O408" s="299"/>
      <c r="P408" s="299"/>
    </row>
    <row r="409" spans="1:16" ht="18.75" hidden="1">
      <c r="A409" s="743" t="s">
        <v>481</v>
      </c>
      <c r="B409" s="743"/>
      <c r="C409" s="743"/>
      <c r="D409" s="743"/>
      <c r="E409" s="312"/>
      <c r="F409" s="312"/>
      <c r="G409" s="329"/>
      <c r="H409" s="744" t="s">
        <v>485</v>
      </c>
      <c r="I409" s="744"/>
      <c r="J409" s="744"/>
      <c r="K409" s="744"/>
      <c r="L409" s="744"/>
      <c r="M409" s="299"/>
      <c r="N409" s="299"/>
      <c r="O409" s="299"/>
      <c r="P409" s="299"/>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728" t="s">
        <v>459</v>
      </c>
      <c r="B426" s="729"/>
      <c r="C426" s="298"/>
      <c r="D426" s="730" t="s">
        <v>380</v>
      </c>
      <c r="E426" s="730"/>
      <c r="F426" s="730"/>
      <c r="G426" s="730"/>
      <c r="H426" s="730"/>
      <c r="I426" s="730"/>
      <c r="J426" s="730"/>
      <c r="K426" s="731"/>
      <c r="L426" s="731"/>
      <c r="M426" s="299"/>
    </row>
    <row r="427" spans="1:13" ht="16.5" hidden="1">
      <c r="A427" s="733" t="s">
        <v>405</v>
      </c>
      <c r="B427" s="733"/>
      <c r="C427" s="733"/>
      <c r="D427" s="730" t="s">
        <v>460</v>
      </c>
      <c r="E427" s="730"/>
      <c r="F427" s="730"/>
      <c r="G427" s="730"/>
      <c r="H427" s="730"/>
      <c r="I427" s="730"/>
      <c r="J427" s="730"/>
      <c r="K427" s="734" t="s">
        <v>495</v>
      </c>
      <c r="L427" s="734"/>
      <c r="M427" s="299"/>
    </row>
    <row r="428" spans="1:13" ht="16.5" hidden="1">
      <c r="A428" s="733" t="s">
        <v>406</v>
      </c>
      <c r="B428" s="733"/>
      <c r="C428" s="253"/>
      <c r="D428" s="735" t="s">
        <v>483</v>
      </c>
      <c r="E428" s="735"/>
      <c r="F428" s="735"/>
      <c r="G428" s="735"/>
      <c r="H428" s="735"/>
      <c r="I428" s="735"/>
      <c r="J428" s="735"/>
      <c r="K428" s="731"/>
      <c r="L428" s="731"/>
      <c r="M428" s="299"/>
    </row>
    <row r="429" spans="1:13" ht="15.75" hidden="1">
      <c r="A429" s="255" t="s">
        <v>407</v>
      </c>
      <c r="B429" s="255"/>
      <c r="C429" s="256"/>
      <c r="D429" s="234"/>
      <c r="E429" s="234"/>
      <c r="F429" s="177"/>
      <c r="G429" s="177"/>
      <c r="H429" s="177"/>
      <c r="I429" s="177"/>
      <c r="J429" s="177"/>
      <c r="K429" s="736"/>
      <c r="L429" s="736"/>
      <c r="M429" s="299"/>
    </row>
    <row r="430" spans="1:13" ht="15.75" hidden="1">
      <c r="A430" s="234"/>
      <c r="B430" s="234" t="s">
        <v>461</v>
      </c>
      <c r="C430" s="234"/>
      <c r="D430" s="234"/>
      <c r="E430" s="234"/>
      <c r="F430" s="234"/>
      <c r="G430" s="234"/>
      <c r="H430" s="234"/>
      <c r="I430" s="234"/>
      <c r="J430" s="234"/>
      <c r="K430" s="737"/>
      <c r="L430" s="737"/>
      <c r="M430" s="299"/>
    </row>
    <row r="431" spans="1:13" ht="15.75" hidden="1">
      <c r="A431" s="643" t="s">
        <v>382</v>
      </c>
      <c r="B431" s="644"/>
      <c r="C431" s="703" t="s">
        <v>18</v>
      </c>
      <c r="D431" s="704" t="s">
        <v>462</v>
      </c>
      <c r="E431" s="704"/>
      <c r="F431" s="704"/>
      <c r="G431" s="704"/>
      <c r="H431" s="704"/>
      <c r="I431" s="704"/>
      <c r="J431" s="704"/>
      <c r="K431" s="704"/>
      <c r="L431" s="704"/>
      <c r="M431" s="299"/>
    </row>
    <row r="432" spans="1:13" ht="15.75" hidden="1">
      <c r="A432" s="645"/>
      <c r="B432" s="646"/>
      <c r="C432" s="703"/>
      <c r="D432" s="738" t="s">
        <v>464</v>
      </c>
      <c r="E432" s="739"/>
      <c r="F432" s="739"/>
      <c r="G432" s="739"/>
      <c r="H432" s="739"/>
      <c r="I432" s="739"/>
      <c r="J432" s="740"/>
      <c r="K432" s="521" t="s">
        <v>465</v>
      </c>
      <c r="L432" s="521" t="s">
        <v>466</v>
      </c>
      <c r="M432" s="299"/>
    </row>
    <row r="433" spans="1:13" ht="15.75" hidden="1">
      <c r="A433" s="645"/>
      <c r="B433" s="646"/>
      <c r="C433" s="703"/>
      <c r="D433" s="532" t="s">
        <v>17</v>
      </c>
      <c r="E433" s="523" t="s">
        <v>7</v>
      </c>
      <c r="F433" s="524"/>
      <c r="G433" s="524"/>
      <c r="H433" s="524"/>
      <c r="I433" s="524"/>
      <c r="J433" s="525"/>
      <c r="K433" s="741"/>
      <c r="L433" s="526"/>
      <c r="M433" s="299"/>
    </row>
    <row r="434" spans="1:16" ht="15.75" hidden="1">
      <c r="A434" s="701"/>
      <c r="B434" s="702"/>
      <c r="C434" s="703"/>
      <c r="D434" s="532"/>
      <c r="E434" s="189" t="s">
        <v>467</v>
      </c>
      <c r="F434" s="189" t="s">
        <v>468</v>
      </c>
      <c r="G434" s="189" t="s">
        <v>469</v>
      </c>
      <c r="H434" s="189" t="s">
        <v>470</v>
      </c>
      <c r="I434" s="189" t="s">
        <v>471</v>
      </c>
      <c r="J434" s="189" t="s">
        <v>472</v>
      </c>
      <c r="K434" s="742"/>
      <c r="L434" s="522"/>
      <c r="M434" s="718" t="s">
        <v>473</v>
      </c>
      <c r="N434" s="718"/>
      <c r="O434" s="718"/>
      <c r="P434" s="718"/>
    </row>
    <row r="435" spans="1:16" ht="15" hidden="1">
      <c r="A435" s="719" t="s">
        <v>6</v>
      </c>
      <c r="B435" s="720"/>
      <c r="C435" s="302">
        <v>1</v>
      </c>
      <c r="D435" s="303">
        <v>2</v>
      </c>
      <c r="E435" s="302">
        <v>3</v>
      </c>
      <c r="F435" s="303">
        <v>4</v>
      </c>
      <c r="G435" s="302">
        <v>5</v>
      </c>
      <c r="H435" s="303">
        <v>6</v>
      </c>
      <c r="I435" s="302">
        <v>7</v>
      </c>
      <c r="J435" s="303">
        <v>8</v>
      </c>
      <c r="K435" s="302">
        <v>9</v>
      </c>
      <c r="L435" s="303">
        <v>10</v>
      </c>
      <c r="M435" s="304" t="s">
        <v>474</v>
      </c>
      <c r="N435" s="305" t="s">
        <v>475</v>
      </c>
      <c r="O435" s="305" t="s">
        <v>476</v>
      </c>
      <c r="P435" s="305" t="s">
        <v>477</v>
      </c>
    </row>
    <row r="436" spans="1:16" ht="24.75" customHeight="1" hidden="1">
      <c r="A436" s="325" t="s">
        <v>0</v>
      </c>
      <c r="B436" s="266" t="s">
        <v>420</v>
      </c>
      <c r="C436" s="267">
        <f>C437+C438</f>
        <v>5449092</v>
      </c>
      <c r="D436" s="267">
        <f aca="true" t="shared" si="95" ref="D436:L436">D437+D438</f>
        <v>447871</v>
      </c>
      <c r="E436" s="267">
        <f t="shared" si="95"/>
        <v>262468</v>
      </c>
      <c r="F436" s="267">
        <f t="shared" si="95"/>
        <v>0</v>
      </c>
      <c r="G436" s="267">
        <f t="shared" si="95"/>
        <v>115140</v>
      </c>
      <c r="H436" s="267">
        <f t="shared" si="95"/>
        <v>16950</v>
      </c>
      <c r="I436" s="267">
        <f t="shared" si="95"/>
        <v>21311</v>
      </c>
      <c r="J436" s="267">
        <f t="shared" si="95"/>
        <v>32002</v>
      </c>
      <c r="K436" s="267">
        <f t="shared" si="95"/>
        <v>0</v>
      </c>
      <c r="L436" s="267">
        <f t="shared" si="95"/>
        <v>5001221</v>
      </c>
      <c r="M436" s="267" t="e">
        <f>'[4]03'!#REF!+'[4]04'!#REF!</f>
        <v>#REF!</v>
      </c>
      <c r="N436" s="267" t="e">
        <f>C436-M436</f>
        <v>#REF!</v>
      </c>
      <c r="O436" s="267" t="e">
        <f>'[4]07'!#REF!</f>
        <v>#REF!</v>
      </c>
      <c r="P436" s="267" t="e">
        <f>C436-O436</f>
        <v>#REF!</v>
      </c>
    </row>
    <row r="437" spans="1:16" ht="24.75" customHeight="1" hidden="1">
      <c r="A437" s="326">
        <v>1</v>
      </c>
      <c r="B437" s="270" t="s">
        <v>421</v>
      </c>
      <c r="C437" s="267">
        <f>D437+K437+L437</f>
        <v>4888044</v>
      </c>
      <c r="D437" s="267">
        <f>E437+F437+G437+H437+I437+J437</f>
        <v>376330</v>
      </c>
      <c r="E437" s="271">
        <v>238379</v>
      </c>
      <c r="F437" s="271"/>
      <c r="G437" s="271">
        <v>115140</v>
      </c>
      <c r="H437" s="271">
        <v>1500</v>
      </c>
      <c r="I437" s="271">
        <v>21311</v>
      </c>
      <c r="J437" s="271"/>
      <c r="K437" s="271"/>
      <c r="L437" s="271">
        <v>4511714</v>
      </c>
      <c r="M437" s="271" t="e">
        <f>'[4]03'!#REF!+'[4]04'!#REF!</f>
        <v>#REF!</v>
      </c>
      <c r="N437" s="271" t="e">
        <f aca="true" t="shared" si="96" ref="N437:N451">C437-M437</f>
        <v>#REF!</v>
      </c>
      <c r="O437" s="271" t="e">
        <f>'[4]07'!#REF!</f>
        <v>#REF!</v>
      </c>
      <c r="P437" s="271" t="e">
        <f aca="true" t="shared" si="97" ref="P437:P451">C437-O437</f>
        <v>#REF!</v>
      </c>
    </row>
    <row r="438" spans="1:16" ht="24.75" customHeight="1" hidden="1">
      <c r="A438" s="326">
        <v>2</v>
      </c>
      <c r="B438" s="270" t="s">
        <v>422</v>
      </c>
      <c r="C438" s="267">
        <f>D438+K438+L438</f>
        <v>561048</v>
      </c>
      <c r="D438" s="267">
        <f>E438+F438+G438+H438+I438+J438</f>
        <v>71541</v>
      </c>
      <c r="E438" s="271">
        <v>24089</v>
      </c>
      <c r="F438" s="271">
        <v>0</v>
      </c>
      <c r="G438" s="271">
        <v>0</v>
      </c>
      <c r="H438" s="271">
        <v>15450</v>
      </c>
      <c r="I438" s="271">
        <v>0</v>
      </c>
      <c r="J438" s="271">
        <v>32002</v>
      </c>
      <c r="K438" s="271">
        <v>0</v>
      </c>
      <c r="L438" s="271">
        <v>489507</v>
      </c>
      <c r="M438" s="271" t="e">
        <f>'[4]03'!#REF!+'[4]04'!#REF!</f>
        <v>#REF!</v>
      </c>
      <c r="N438" s="271" t="e">
        <f t="shared" si="96"/>
        <v>#REF!</v>
      </c>
      <c r="O438" s="271" t="e">
        <f>'[4]07'!#REF!</f>
        <v>#REF!</v>
      </c>
      <c r="P438" s="271" t="e">
        <f t="shared" si="97"/>
        <v>#REF!</v>
      </c>
    </row>
    <row r="439" spans="1:16" ht="24.75" customHeight="1" hidden="1">
      <c r="A439" s="327" t="s">
        <v>1</v>
      </c>
      <c r="B439" s="273" t="s">
        <v>423</v>
      </c>
      <c r="C439" s="267">
        <f>D439+K439+L439</f>
        <v>200</v>
      </c>
      <c r="D439" s="267">
        <f>E439+F439+G439+H439+I439+J439</f>
        <v>200</v>
      </c>
      <c r="E439" s="271">
        <v>200</v>
      </c>
      <c r="F439" s="271">
        <v>0</v>
      </c>
      <c r="G439" s="271">
        <v>0</v>
      </c>
      <c r="H439" s="271">
        <v>0</v>
      </c>
      <c r="I439" s="271">
        <v>0</v>
      </c>
      <c r="J439" s="271">
        <v>0</v>
      </c>
      <c r="K439" s="271">
        <v>0</v>
      </c>
      <c r="L439" s="271">
        <v>0</v>
      </c>
      <c r="M439" s="271" t="e">
        <f>'[4]03'!#REF!+'[4]04'!#REF!</f>
        <v>#REF!</v>
      </c>
      <c r="N439" s="271" t="e">
        <f t="shared" si="96"/>
        <v>#REF!</v>
      </c>
      <c r="O439" s="271" t="e">
        <f>'[4]07'!#REF!</f>
        <v>#REF!</v>
      </c>
      <c r="P439" s="271" t="e">
        <f t="shared" si="97"/>
        <v>#REF!</v>
      </c>
    </row>
    <row r="440" spans="1:16" ht="24.75" customHeight="1" hidden="1">
      <c r="A440" s="327" t="s">
        <v>378</v>
      </c>
      <c r="B440" s="273" t="s">
        <v>424</v>
      </c>
      <c r="C440" s="267">
        <f>D440+K440+L440</f>
        <v>0</v>
      </c>
      <c r="D440" s="267">
        <f>E440+F440+G440+H440+I440+J440</f>
        <v>0</v>
      </c>
      <c r="E440" s="271">
        <v>0</v>
      </c>
      <c r="F440" s="271">
        <v>0</v>
      </c>
      <c r="G440" s="271">
        <v>0</v>
      </c>
      <c r="H440" s="271">
        <v>0</v>
      </c>
      <c r="I440" s="271">
        <v>0</v>
      </c>
      <c r="J440" s="271">
        <v>0</v>
      </c>
      <c r="K440" s="271">
        <v>0</v>
      </c>
      <c r="L440" s="271">
        <v>0</v>
      </c>
      <c r="M440" s="271" t="e">
        <f>'[4]03'!#REF!+'[4]04'!#REF!</f>
        <v>#REF!</v>
      </c>
      <c r="N440" s="271" t="e">
        <f t="shared" si="96"/>
        <v>#REF!</v>
      </c>
      <c r="O440" s="271" t="e">
        <f>'[4]07'!#REF!</f>
        <v>#REF!</v>
      </c>
      <c r="P440" s="271" t="e">
        <f t="shared" si="97"/>
        <v>#REF!</v>
      </c>
    </row>
    <row r="441" spans="1:16" ht="24.75" customHeight="1" hidden="1">
      <c r="A441" s="327" t="s">
        <v>425</v>
      </c>
      <c r="B441" s="273" t="s">
        <v>333</v>
      </c>
      <c r="C441" s="267">
        <f>C442+C451</f>
        <v>5448892</v>
      </c>
      <c r="D441" s="267">
        <f aca="true" t="shared" si="98" ref="D441:L441">D442+D451</f>
        <v>447671</v>
      </c>
      <c r="E441" s="267">
        <f t="shared" si="98"/>
        <v>262268</v>
      </c>
      <c r="F441" s="267">
        <f t="shared" si="98"/>
        <v>0</v>
      </c>
      <c r="G441" s="267">
        <f t="shared" si="98"/>
        <v>115140</v>
      </c>
      <c r="H441" s="267">
        <f t="shared" si="98"/>
        <v>16950</v>
      </c>
      <c r="I441" s="267">
        <f t="shared" si="98"/>
        <v>21311</v>
      </c>
      <c r="J441" s="267">
        <f t="shared" si="98"/>
        <v>32002</v>
      </c>
      <c r="K441" s="267">
        <f t="shared" si="98"/>
        <v>0</v>
      </c>
      <c r="L441" s="267">
        <f t="shared" si="98"/>
        <v>5001221</v>
      </c>
      <c r="M441" s="267" t="e">
        <f>'[4]03'!#REF!+'[4]04'!#REF!</f>
        <v>#REF!</v>
      </c>
      <c r="N441" s="267" t="e">
        <f t="shared" si="96"/>
        <v>#REF!</v>
      </c>
      <c r="O441" s="267" t="e">
        <f>'[4]07'!#REF!</f>
        <v>#REF!</v>
      </c>
      <c r="P441" s="267" t="e">
        <f t="shared" si="97"/>
        <v>#REF!</v>
      </c>
    </row>
    <row r="442" spans="1:16" ht="24.75" customHeight="1" hidden="1">
      <c r="A442" s="327" t="s">
        <v>24</v>
      </c>
      <c r="B442" s="274" t="s">
        <v>426</v>
      </c>
      <c r="C442" s="267">
        <f>SUM(C443:C450)</f>
        <v>5109785</v>
      </c>
      <c r="D442" s="267">
        <f aca="true" t="shared" si="99" ref="D442:L442">SUM(D443:D450)</f>
        <v>108564</v>
      </c>
      <c r="E442" s="267">
        <f t="shared" si="99"/>
        <v>56612</v>
      </c>
      <c r="F442" s="267">
        <f t="shared" si="99"/>
        <v>0</v>
      </c>
      <c r="G442" s="267">
        <f t="shared" si="99"/>
        <v>4500</v>
      </c>
      <c r="H442" s="267">
        <f t="shared" si="99"/>
        <v>15450</v>
      </c>
      <c r="I442" s="267">
        <f t="shared" si="99"/>
        <v>0</v>
      </c>
      <c r="J442" s="267">
        <f t="shared" si="99"/>
        <v>32002</v>
      </c>
      <c r="K442" s="267">
        <f t="shared" si="99"/>
        <v>0</v>
      </c>
      <c r="L442" s="267">
        <f t="shared" si="99"/>
        <v>5001221</v>
      </c>
      <c r="M442" s="267" t="e">
        <f>'[4]03'!#REF!+'[4]04'!#REF!</f>
        <v>#REF!</v>
      </c>
      <c r="N442" s="267" t="e">
        <f t="shared" si="96"/>
        <v>#REF!</v>
      </c>
      <c r="O442" s="267" t="e">
        <f>'[4]07'!#REF!</f>
        <v>#REF!</v>
      </c>
      <c r="P442" s="267" t="e">
        <f t="shared" si="97"/>
        <v>#REF!</v>
      </c>
    </row>
    <row r="443" spans="1:16" ht="24.75" customHeight="1" hidden="1">
      <c r="A443" s="326" t="s">
        <v>427</v>
      </c>
      <c r="B443" s="270" t="s">
        <v>367</v>
      </c>
      <c r="C443" s="267">
        <f aca="true" t="shared" si="100" ref="C443:C451">D443+K443+L443</f>
        <v>96608</v>
      </c>
      <c r="D443" s="267">
        <f aca="true" t="shared" si="101" ref="D443:D451">E443+F443+G443+H443+I443+J443</f>
        <v>53844</v>
      </c>
      <c r="E443" s="271">
        <v>9692</v>
      </c>
      <c r="F443" s="271">
        <v>0</v>
      </c>
      <c r="G443" s="271">
        <v>0</v>
      </c>
      <c r="H443" s="271">
        <v>12150</v>
      </c>
      <c r="I443" s="271">
        <v>0</v>
      </c>
      <c r="J443" s="271">
        <v>32002</v>
      </c>
      <c r="K443" s="271">
        <v>0</v>
      </c>
      <c r="L443" s="271">
        <v>42764</v>
      </c>
      <c r="M443" s="271" t="e">
        <f>'[4]03'!#REF!+'[4]04'!#REF!</f>
        <v>#REF!</v>
      </c>
      <c r="N443" s="271" t="e">
        <f t="shared" si="96"/>
        <v>#REF!</v>
      </c>
      <c r="O443" s="271" t="e">
        <f>'[4]07'!#REF!</f>
        <v>#REF!</v>
      </c>
      <c r="P443" s="271" t="e">
        <f t="shared" si="97"/>
        <v>#REF!</v>
      </c>
    </row>
    <row r="444" spans="1:16" ht="24.75" customHeight="1" hidden="1">
      <c r="A444" s="326" t="s">
        <v>428</v>
      </c>
      <c r="B444" s="270" t="s">
        <v>429</v>
      </c>
      <c r="C444" s="267">
        <f t="shared" si="100"/>
        <v>0</v>
      </c>
      <c r="D444" s="267">
        <f t="shared" si="101"/>
        <v>0</v>
      </c>
      <c r="E444" s="271">
        <v>0</v>
      </c>
      <c r="F444" s="271">
        <v>0</v>
      </c>
      <c r="G444" s="271">
        <v>0</v>
      </c>
      <c r="H444" s="271">
        <v>0</v>
      </c>
      <c r="I444" s="271">
        <v>0</v>
      </c>
      <c r="J444" s="271">
        <v>0</v>
      </c>
      <c r="K444" s="271">
        <v>0</v>
      </c>
      <c r="L444" s="271">
        <v>0</v>
      </c>
      <c r="M444" s="271" t="e">
        <f>'[4]03'!#REF!+'[4]04'!#REF!</f>
        <v>#REF!</v>
      </c>
      <c r="N444" s="271" t="e">
        <f t="shared" si="96"/>
        <v>#REF!</v>
      </c>
      <c r="O444" s="271" t="e">
        <f>'[4]07'!#REF!</f>
        <v>#REF!</v>
      </c>
      <c r="P444" s="271" t="e">
        <f t="shared" si="97"/>
        <v>#REF!</v>
      </c>
    </row>
    <row r="445" spans="1:16" ht="24.75" customHeight="1" hidden="1">
      <c r="A445" s="326" t="s">
        <v>430</v>
      </c>
      <c r="B445" s="270" t="s">
        <v>454</v>
      </c>
      <c r="C445" s="267">
        <f t="shared" si="100"/>
        <v>0</v>
      </c>
      <c r="D445" s="267">
        <f t="shared" si="101"/>
        <v>0</v>
      </c>
      <c r="E445" s="271">
        <v>0</v>
      </c>
      <c r="F445" s="271">
        <v>0</v>
      </c>
      <c r="G445" s="271">
        <v>0</v>
      </c>
      <c r="H445" s="271">
        <v>0</v>
      </c>
      <c r="I445" s="271">
        <v>0</v>
      </c>
      <c r="J445" s="271">
        <v>0</v>
      </c>
      <c r="K445" s="271">
        <v>0</v>
      </c>
      <c r="L445" s="271">
        <v>0</v>
      </c>
      <c r="M445" s="271" t="e">
        <f>'[4]03'!#REF!</f>
        <v>#REF!</v>
      </c>
      <c r="N445" s="271" t="e">
        <f t="shared" si="96"/>
        <v>#REF!</v>
      </c>
      <c r="O445" s="271" t="e">
        <f>'[4]07'!#REF!</f>
        <v>#REF!</v>
      </c>
      <c r="P445" s="271" t="e">
        <f t="shared" si="97"/>
        <v>#REF!</v>
      </c>
    </row>
    <row r="446" spans="1:16" ht="24.75" customHeight="1" hidden="1">
      <c r="A446" s="326" t="s">
        <v>432</v>
      </c>
      <c r="B446" s="270" t="s">
        <v>431</v>
      </c>
      <c r="C446" s="267">
        <f t="shared" si="100"/>
        <v>539464</v>
      </c>
      <c r="D446" s="267">
        <f t="shared" si="101"/>
        <v>54720</v>
      </c>
      <c r="E446" s="271">
        <v>46920</v>
      </c>
      <c r="F446" s="271"/>
      <c r="G446" s="271">
        <v>4500</v>
      </c>
      <c r="H446" s="271">
        <v>3300</v>
      </c>
      <c r="I446" s="271">
        <v>0</v>
      </c>
      <c r="J446" s="271">
        <v>0</v>
      </c>
      <c r="K446" s="271">
        <v>0</v>
      </c>
      <c r="L446" s="271">
        <v>484744</v>
      </c>
      <c r="M446" s="271" t="e">
        <f>'[4]03'!#REF!+'[4]04'!#REF!</f>
        <v>#REF!</v>
      </c>
      <c r="N446" s="271" t="e">
        <f t="shared" si="96"/>
        <v>#REF!</v>
      </c>
      <c r="O446" s="271" t="e">
        <f>'[4]07'!#REF!</f>
        <v>#REF!</v>
      </c>
      <c r="P446" s="271" t="e">
        <f t="shared" si="97"/>
        <v>#REF!</v>
      </c>
    </row>
    <row r="447" spans="1:16" ht="24.75" customHeight="1" hidden="1">
      <c r="A447" s="326" t="s">
        <v>434</v>
      </c>
      <c r="B447" s="270" t="s">
        <v>433</v>
      </c>
      <c r="C447" s="267">
        <f t="shared" si="100"/>
        <v>1936348</v>
      </c>
      <c r="D447" s="267">
        <f t="shared" si="101"/>
        <v>0</v>
      </c>
      <c r="E447" s="271">
        <v>0</v>
      </c>
      <c r="F447" s="271">
        <v>0</v>
      </c>
      <c r="G447" s="271">
        <v>0</v>
      </c>
      <c r="H447" s="271">
        <v>0</v>
      </c>
      <c r="I447" s="271">
        <v>0</v>
      </c>
      <c r="J447" s="271">
        <v>0</v>
      </c>
      <c r="K447" s="271">
        <v>0</v>
      </c>
      <c r="L447" s="271">
        <v>1936348</v>
      </c>
      <c r="M447" s="271" t="e">
        <f>'[4]03'!#REF!+'[4]04'!#REF!</f>
        <v>#REF!</v>
      </c>
      <c r="N447" s="271" t="e">
        <f t="shared" si="96"/>
        <v>#REF!</v>
      </c>
      <c r="O447" s="271" t="e">
        <f>'[4]07'!#REF!</f>
        <v>#REF!</v>
      </c>
      <c r="P447" s="271" t="e">
        <f t="shared" si="97"/>
        <v>#REF!</v>
      </c>
    </row>
    <row r="448" spans="1:16" ht="24.75" customHeight="1" hidden="1">
      <c r="A448" s="326" t="s">
        <v>436</v>
      </c>
      <c r="B448" s="270" t="s">
        <v>435</v>
      </c>
      <c r="C448" s="267">
        <f t="shared" si="100"/>
        <v>0</v>
      </c>
      <c r="D448" s="267">
        <f t="shared" si="101"/>
        <v>0</v>
      </c>
      <c r="E448" s="271">
        <v>0</v>
      </c>
      <c r="F448" s="271">
        <v>0</v>
      </c>
      <c r="G448" s="271">
        <v>0</v>
      </c>
      <c r="H448" s="271">
        <v>0</v>
      </c>
      <c r="I448" s="271">
        <v>0</v>
      </c>
      <c r="J448" s="271">
        <v>0</v>
      </c>
      <c r="K448" s="271">
        <v>0</v>
      </c>
      <c r="L448" s="271">
        <v>0</v>
      </c>
      <c r="M448" s="271" t="e">
        <f>'[4]03'!#REF!+'[4]04'!#REF!</f>
        <v>#REF!</v>
      </c>
      <c r="N448" s="271" t="e">
        <f t="shared" si="96"/>
        <v>#REF!</v>
      </c>
      <c r="O448" s="271" t="e">
        <f>'[4]07'!#REF!</f>
        <v>#REF!</v>
      </c>
      <c r="P448" s="271" t="e">
        <f t="shared" si="97"/>
        <v>#REF!</v>
      </c>
    </row>
    <row r="449" spans="1:16" ht="24.75" customHeight="1" hidden="1">
      <c r="A449" s="326" t="s">
        <v>438</v>
      </c>
      <c r="B449" s="275" t="s">
        <v>437</v>
      </c>
      <c r="C449" s="267">
        <f t="shared" si="100"/>
        <v>0</v>
      </c>
      <c r="D449" s="267">
        <f t="shared" si="101"/>
        <v>0</v>
      </c>
      <c r="E449" s="271">
        <v>0</v>
      </c>
      <c r="F449" s="271">
        <v>0</v>
      </c>
      <c r="G449" s="271">
        <v>0</v>
      </c>
      <c r="H449" s="271">
        <v>0</v>
      </c>
      <c r="I449" s="271">
        <v>0</v>
      </c>
      <c r="J449" s="271">
        <v>0</v>
      </c>
      <c r="K449" s="271">
        <v>0</v>
      </c>
      <c r="L449" s="271">
        <v>0</v>
      </c>
      <c r="M449" s="271" t="e">
        <f>'[4]03'!#REF!+'[4]04'!#REF!</f>
        <v>#REF!</v>
      </c>
      <c r="N449" s="271" t="e">
        <f t="shared" si="96"/>
        <v>#REF!</v>
      </c>
      <c r="O449" s="271" t="e">
        <f>'[4]07'!#REF!</f>
        <v>#REF!</v>
      </c>
      <c r="P449" s="271" t="e">
        <f t="shared" si="97"/>
        <v>#REF!</v>
      </c>
    </row>
    <row r="450" spans="1:16" ht="24.75" customHeight="1" hidden="1">
      <c r="A450" s="326" t="s">
        <v>455</v>
      </c>
      <c r="B450" s="270" t="s">
        <v>439</v>
      </c>
      <c r="C450" s="267">
        <f t="shared" si="100"/>
        <v>2537365</v>
      </c>
      <c r="D450" s="267">
        <f t="shared" si="101"/>
        <v>0</v>
      </c>
      <c r="E450" s="271">
        <v>0</v>
      </c>
      <c r="F450" s="271">
        <v>0</v>
      </c>
      <c r="G450" s="271">
        <v>0</v>
      </c>
      <c r="H450" s="271">
        <v>0</v>
      </c>
      <c r="I450" s="271">
        <v>0</v>
      </c>
      <c r="J450" s="271">
        <v>0</v>
      </c>
      <c r="K450" s="271">
        <v>0</v>
      </c>
      <c r="L450" s="271">
        <v>2537365</v>
      </c>
      <c r="M450" s="271" t="e">
        <f>'[4]03'!#REF!+'[4]04'!#REF!</f>
        <v>#REF!</v>
      </c>
      <c r="N450" s="271" t="e">
        <f t="shared" si="96"/>
        <v>#REF!</v>
      </c>
      <c r="O450" s="271" t="e">
        <f>'[4]07'!#REF!</f>
        <v>#REF!</v>
      </c>
      <c r="P450" s="271" t="e">
        <f t="shared" si="97"/>
        <v>#REF!</v>
      </c>
    </row>
    <row r="451" spans="1:16" ht="24.75" customHeight="1" hidden="1">
      <c r="A451" s="327" t="s">
        <v>25</v>
      </c>
      <c r="B451" s="273" t="s">
        <v>440</v>
      </c>
      <c r="C451" s="267">
        <f t="shared" si="100"/>
        <v>339107</v>
      </c>
      <c r="D451" s="267">
        <f t="shared" si="101"/>
        <v>339107</v>
      </c>
      <c r="E451" s="271">
        <v>205656</v>
      </c>
      <c r="F451" s="271">
        <v>0</v>
      </c>
      <c r="G451" s="271">
        <v>110640</v>
      </c>
      <c r="H451" s="271">
        <v>1500</v>
      </c>
      <c r="I451" s="271">
        <v>21311</v>
      </c>
      <c r="J451" s="271">
        <v>0</v>
      </c>
      <c r="K451" s="271">
        <v>0</v>
      </c>
      <c r="L451" s="271">
        <v>0</v>
      </c>
      <c r="M451" s="267" t="e">
        <f>'[4]03'!#REF!+'[4]04'!#REF!</f>
        <v>#REF!</v>
      </c>
      <c r="N451" s="267" t="e">
        <f t="shared" si="96"/>
        <v>#REF!</v>
      </c>
      <c r="O451" s="267" t="e">
        <f>'[4]07'!#REF!</f>
        <v>#REF!</v>
      </c>
      <c r="P451" s="267" t="e">
        <f t="shared" si="97"/>
        <v>#REF!</v>
      </c>
    </row>
    <row r="452" spans="1:16" ht="24.75" customHeight="1" hidden="1">
      <c r="A452" s="237" t="s">
        <v>36</v>
      </c>
      <c r="B452" s="309" t="s">
        <v>478</v>
      </c>
      <c r="C452" s="276">
        <f>(C443+C444+C445)/C442</f>
        <v>0.0189064706244979</v>
      </c>
      <c r="D452" s="328">
        <f aca="true" t="shared" si="102" ref="D452:L452">(D443+D444+D445)/D442</f>
        <v>0.4959655134298663</v>
      </c>
      <c r="E452" s="276">
        <f t="shared" si="102"/>
        <v>0.1712004522009468</v>
      </c>
      <c r="F452" s="276" t="e">
        <f t="shared" si="102"/>
        <v>#DIV/0!</v>
      </c>
      <c r="G452" s="276">
        <f t="shared" si="102"/>
        <v>0</v>
      </c>
      <c r="H452" s="276">
        <f t="shared" si="102"/>
        <v>0.7864077669902912</v>
      </c>
      <c r="I452" s="276" t="e">
        <f t="shared" si="102"/>
        <v>#DIV/0!</v>
      </c>
      <c r="J452" s="276">
        <f t="shared" si="102"/>
        <v>1</v>
      </c>
      <c r="K452" s="276" t="e">
        <f t="shared" si="102"/>
        <v>#DIV/0!</v>
      </c>
      <c r="L452" s="276">
        <f t="shared" si="102"/>
        <v>0.008550711916150077</v>
      </c>
      <c r="M452" s="258"/>
      <c r="N452" s="310"/>
      <c r="O452" s="310"/>
      <c r="P452" s="310"/>
    </row>
    <row r="453" spans="1:16" ht="15.75" hidden="1">
      <c r="A453" s="721" t="s">
        <v>479</v>
      </c>
      <c r="B453" s="721"/>
      <c r="C453" s="271">
        <f>C436-C439-C440-C441</f>
        <v>0</v>
      </c>
      <c r="D453" s="271">
        <f aca="true" t="shared" si="103" ref="D453:L453">D436-D439-D440-D441</f>
        <v>0</v>
      </c>
      <c r="E453" s="271">
        <f t="shared" si="103"/>
        <v>0</v>
      </c>
      <c r="F453" s="271">
        <f t="shared" si="103"/>
        <v>0</v>
      </c>
      <c r="G453" s="271">
        <f t="shared" si="103"/>
        <v>0</v>
      </c>
      <c r="H453" s="271">
        <f t="shared" si="103"/>
        <v>0</v>
      </c>
      <c r="I453" s="271">
        <f t="shared" si="103"/>
        <v>0</v>
      </c>
      <c r="J453" s="271">
        <f t="shared" si="103"/>
        <v>0</v>
      </c>
      <c r="K453" s="271">
        <f t="shared" si="103"/>
        <v>0</v>
      </c>
      <c r="L453" s="271">
        <f t="shared" si="103"/>
        <v>0</v>
      </c>
      <c r="M453" s="258"/>
      <c r="N453" s="310"/>
      <c r="O453" s="310"/>
      <c r="P453" s="310"/>
    </row>
    <row r="454" spans="1:16" ht="15.75" hidden="1">
      <c r="A454" s="722" t="s">
        <v>480</v>
      </c>
      <c r="B454" s="722"/>
      <c r="C454" s="271">
        <f>C441-C442-C451</f>
        <v>0</v>
      </c>
      <c r="D454" s="271">
        <f aca="true" t="shared" si="104" ref="D454:L454">D441-D442-D451</f>
        <v>0</v>
      </c>
      <c r="E454" s="271">
        <f t="shared" si="104"/>
        <v>0</v>
      </c>
      <c r="F454" s="271">
        <f t="shared" si="104"/>
        <v>0</v>
      </c>
      <c r="G454" s="271">
        <f t="shared" si="104"/>
        <v>0</v>
      </c>
      <c r="H454" s="271">
        <f t="shared" si="104"/>
        <v>0</v>
      </c>
      <c r="I454" s="271">
        <f t="shared" si="104"/>
        <v>0</v>
      </c>
      <c r="J454" s="271">
        <f t="shared" si="104"/>
        <v>0</v>
      </c>
      <c r="K454" s="271">
        <f t="shared" si="104"/>
        <v>0</v>
      </c>
      <c r="L454" s="271">
        <f t="shared" si="104"/>
        <v>0</v>
      </c>
      <c r="M454" s="258"/>
      <c r="N454" s="310"/>
      <c r="O454" s="310"/>
      <c r="P454" s="310"/>
    </row>
    <row r="455" spans="1:16" ht="18.75" hidden="1">
      <c r="A455" s="299"/>
      <c r="B455" s="311" t="s">
        <v>484</v>
      </c>
      <c r="C455" s="311"/>
      <c r="D455" s="312"/>
      <c r="E455" s="312"/>
      <c r="F455" s="312"/>
      <c r="G455" s="723" t="s">
        <v>484</v>
      </c>
      <c r="H455" s="723"/>
      <c r="I455" s="723"/>
      <c r="J455" s="723"/>
      <c r="K455" s="723"/>
      <c r="L455" s="723"/>
      <c r="M455" s="299"/>
      <c r="N455" s="299"/>
      <c r="O455" s="299"/>
      <c r="P455" s="299"/>
    </row>
    <row r="456" spans="1:16" ht="18.75" hidden="1">
      <c r="A456" s="743" t="s">
        <v>481</v>
      </c>
      <c r="B456" s="743"/>
      <c r="C456" s="743"/>
      <c r="D456" s="743"/>
      <c r="E456" s="312"/>
      <c r="F456" s="312"/>
      <c r="G456" s="329"/>
      <c r="H456" s="744" t="s">
        <v>485</v>
      </c>
      <c r="I456" s="744"/>
      <c r="J456" s="744"/>
      <c r="K456" s="744"/>
      <c r="L456" s="744"/>
      <c r="M456" s="299"/>
      <c r="N456" s="299"/>
      <c r="O456" s="299"/>
      <c r="P456" s="299"/>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728" t="s">
        <v>459</v>
      </c>
      <c r="B468" s="729"/>
      <c r="C468" s="298"/>
      <c r="D468" s="730" t="s">
        <v>380</v>
      </c>
      <c r="E468" s="730"/>
      <c r="F468" s="730"/>
      <c r="G468" s="730"/>
      <c r="H468" s="730"/>
      <c r="I468" s="730"/>
      <c r="J468" s="730"/>
      <c r="K468" s="731"/>
      <c r="L468" s="731"/>
      <c r="M468" s="299"/>
    </row>
    <row r="469" spans="1:13" ht="16.5" hidden="1">
      <c r="A469" s="733" t="s">
        <v>405</v>
      </c>
      <c r="B469" s="733"/>
      <c r="C469" s="733"/>
      <c r="D469" s="730" t="s">
        <v>460</v>
      </c>
      <c r="E469" s="730"/>
      <c r="F469" s="730"/>
      <c r="G469" s="730"/>
      <c r="H469" s="730"/>
      <c r="I469" s="730"/>
      <c r="J469" s="730"/>
      <c r="K469" s="734" t="s">
        <v>496</v>
      </c>
      <c r="L469" s="734"/>
      <c r="M469" s="299"/>
    </row>
    <row r="470" spans="1:13" ht="16.5" hidden="1">
      <c r="A470" s="733" t="s">
        <v>406</v>
      </c>
      <c r="B470" s="733"/>
      <c r="C470" s="253"/>
      <c r="D470" s="735" t="s">
        <v>483</v>
      </c>
      <c r="E470" s="735"/>
      <c r="F470" s="735"/>
      <c r="G470" s="735"/>
      <c r="H470" s="735"/>
      <c r="I470" s="735"/>
      <c r="J470" s="735"/>
      <c r="K470" s="731"/>
      <c r="L470" s="731"/>
      <c r="M470" s="299"/>
    </row>
    <row r="471" spans="1:13" ht="15.75" hidden="1">
      <c r="A471" s="255" t="s">
        <v>407</v>
      </c>
      <c r="B471" s="255"/>
      <c r="C471" s="256"/>
      <c r="D471" s="234"/>
      <c r="E471" s="234"/>
      <c r="F471" s="177"/>
      <c r="G471" s="177"/>
      <c r="H471" s="177"/>
      <c r="I471" s="177"/>
      <c r="J471" s="177"/>
      <c r="K471" s="736"/>
      <c r="L471" s="736"/>
      <c r="M471" s="299"/>
    </row>
    <row r="472" spans="1:13" ht="15.75" hidden="1">
      <c r="A472" s="234"/>
      <c r="B472" s="234" t="s">
        <v>461</v>
      </c>
      <c r="C472" s="234"/>
      <c r="D472" s="234"/>
      <c r="E472" s="234"/>
      <c r="F472" s="234"/>
      <c r="G472" s="234"/>
      <c r="H472" s="234"/>
      <c r="I472" s="234"/>
      <c r="J472" s="234"/>
      <c r="K472" s="737"/>
      <c r="L472" s="737"/>
      <c r="M472" s="299"/>
    </row>
    <row r="473" spans="1:13" ht="15.75" hidden="1">
      <c r="A473" s="643" t="s">
        <v>382</v>
      </c>
      <c r="B473" s="644"/>
      <c r="C473" s="703" t="s">
        <v>18</v>
      </c>
      <c r="D473" s="704" t="s">
        <v>462</v>
      </c>
      <c r="E473" s="704"/>
      <c r="F473" s="704"/>
      <c r="G473" s="704"/>
      <c r="H473" s="704"/>
      <c r="I473" s="704"/>
      <c r="J473" s="704"/>
      <c r="K473" s="704"/>
      <c r="L473" s="704"/>
      <c r="M473" s="299"/>
    </row>
    <row r="474" spans="1:13" ht="15.75" hidden="1">
      <c r="A474" s="645"/>
      <c r="B474" s="646"/>
      <c r="C474" s="703"/>
      <c r="D474" s="738" t="s">
        <v>464</v>
      </c>
      <c r="E474" s="739"/>
      <c r="F474" s="739"/>
      <c r="G474" s="739"/>
      <c r="H474" s="739"/>
      <c r="I474" s="739"/>
      <c r="J474" s="740"/>
      <c r="K474" s="521" t="s">
        <v>465</v>
      </c>
      <c r="L474" s="521" t="s">
        <v>466</v>
      </c>
      <c r="M474" s="299"/>
    </row>
    <row r="475" spans="1:13" ht="15.75" hidden="1">
      <c r="A475" s="645"/>
      <c r="B475" s="646"/>
      <c r="C475" s="703"/>
      <c r="D475" s="532" t="s">
        <v>17</v>
      </c>
      <c r="E475" s="523" t="s">
        <v>7</v>
      </c>
      <c r="F475" s="524"/>
      <c r="G475" s="524"/>
      <c r="H475" s="524"/>
      <c r="I475" s="524"/>
      <c r="J475" s="525"/>
      <c r="K475" s="741"/>
      <c r="L475" s="526"/>
      <c r="M475" s="299"/>
    </row>
    <row r="476" spans="1:16" ht="15.75" hidden="1">
      <c r="A476" s="701"/>
      <c r="B476" s="702"/>
      <c r="C476" s="703"/>
      <c r="D476" s="532"/>
      <c r="E476" s="189" t="s">
        <v>467</v>
      </c>
      <c r="F476" s="189" t="s">
        <v>468</v>
      </c>
      <c r="G476" s="189" t="s">
        <v>469</v>
      </c>
      <c r="H476" s="189" t="s">
        <v>470</v>
      </c>
      <c r="I476" s="189" t="s">
        <v>471</v>
      </c>
      <c r="J476" s="189" t="s">
        <v>472</v>
      </c>
      <c r="K476" s="742"/>
      <c r="L476" s="522"/>
      <c r="M476" s="718" t="s">
        <v>473</v>
      </c>
      <c r="N476" s="718"/>
      <c r="O476" s="718"/>
      <c r="P476" s="718"/>
    </row>
    <row r="477" spans="1:16" ht="15" hidden="1">
      <c r="A477" s="719" t="s">
        <v>6</v>
      </c>
      <c r="B477" s="720"/>
      <c r="C477" s="302">
        <v>1</v>
      </c>
      <c r="D477" s="303">
        <v>2</v>
      </c>
      <c r="E477" s="302">
        <v>3</v>
      </c>
      <c r="F477" s="303">
        <v>4</v>
      </c>
      <c r="G477" s="302">
        <v>5</v>
      </c>
      <c r="H477" s="303">
        <v>6</v>
      </c>
      <c r="I477" s="302">
        <v>7</v>
      </c>
      <c r="J477" s="303">
        <v>8</v>
      </c>
      <c r="K477" s="302">
        <v>9</v>
      </c>
      <c r="L477" s="303">
        <v>10</v>
      </c>
      <c r="M477" s="304" t="s">
        <v>474</v>
      </c>
      <c r="N477" s="305" t="s">
        <v>475</v>
      </c>
      <c r="O477" s="305" t="s">
        <v>476</v>
      </c>
      <c r="P477" s="305" t="s">
        <v>477</v>
      </c>
    </row>
    <row r="478" spans="1:16" ht="24.75" customHeight="1" hidden="1">
      <c r="A478" s="325" t="s">
        <v>0</v>
      </c>
      <c r="B478" s="266" t="s">
        <v>420</v>
      </c>
      <c r="C478" s="267">
        <f>C479+C480</f>
        <v>922525</v>
      </c>
      <c r="D478" s="267">
        <f aca="true" t="shared" si="105" ref="D478:L478">D479+D480</f>
        <v>186914</v>
      </c>
      <c r="E478" s="267">
        <f t="shared" si="105"/>
        <v>67241</v>
      </c>
      <c r="F478" s="267">
        <f t="shared" si="105"/>
        <v>0</v>
      </c>
      <c r="G478" s="267">
        <f t="shared" si="105"/>
        <v>33200</v>
      </c>
      <c r="H478" s="267">
        <f t="shared" si="105"/>
        <v>8506</v>
      </c>
      <c r="I478" s="267">
        <f t="shared" si="105"/>
        <v>63550</v>
      </c>
      <c r="J478" s="267">
        <f t="shared" si="105"/>
        <v>14417</v>
      </c>
      <c r="K478" s="267">
        <f t="shared" si="105"/>
        <v>28000</v>
      </c>
      <c r="L478" s="267">
        <f t="shared" si="105"/>
        <v>707611</v>
      </c>
      <c r="M478" s="267" t="e">
        <f>'[4]03'!#REF!+'[4]04'!#REF!</f>
        <v>#REF!</v>
      </c>
      <c r="N478" s="267" t="e">
        <f>C478-M478</f>
        <v>#REF!</v>
      </c>
      <c r="O478" s="267" t="e">
        <f>'[4]07'!#REF!</f>
        <v>#REF!</v>
      </c>
      <c r="P478" s="267" t="e">
        <f>C478-O478</f>
        <v>#REF!</v>
      </c>
    </row>
    <row r="479" spans="1:16" ht="24.75" customHeight="1" hidden="1">
      <c r="A479" s="326">
        <v>1</v>
      </c>
      <c r="B479" s="270" t="s">
        <v>421</v>
      </c>
      <c r="C479" s="267">
        <f>D479+K479+L479</f>
        <v>642794</v>
      </c>
      <c r="D479" s="267">
        <f>E479+F479+G479+H479+I479+J479</f>
        <v>146594</v>
      </c>
      <c r="E479" s="271">
        <v>52394</v>
      </c>
      <c r="F479" s="271"/>
      <c r="G479" s="271">
        <v>33200</v>
      </c>
      <c r="H479" s="271"/>
      <c r="I479" s="271">
        <v>61000</v>
      </c>
      <c r="J479" s="271"/>
      <c r="K479" s="271"/>
      <c r="L479" s="271">
        <v>496200</v>
      </c>
      <c r="M479" s="271" t="e">
        <f>'[4]03'!#REF!+'[4]04'!#REF!</f>
        <v>#REF!</v>
      </c>
      <c r="N479" s="271" t="e">
        <f aca="true" t="shared" si="106" ref="N479:N493">C479-M479</f>
        <v>#REF!</v>
      </c>
      <c r="O479" s="271" t="e">
        <f>'[4]07'!#REF!</f>
        <v>#REF!</v>
      </c>
      <c r="P479" s="271" t="e">
        <f aca="true" t="shared" si="107" ref="P479:P493">C479-O479</f>
        <v>#REF!</v>
      </c>
    </row>
    <row r="480" spans="1:16" ht="24.75" customHeight="1" hidden="1">
      <c r="A480" s="326">
        <v>2</v>
      </c>
      <c r="B480" s="270" t="s">
        <v>422</v>
      </c>
      <c r="C480" s="267">
        <f>D480+K480+L480</f>
        <v>279731</v>
      </c>
      <c r="D480" s="267">
        <f>E480+F480+G480+H480+I480+J480</f>
        <v>40320</v>
      </c>
      <c r="E480" s="271">
        <v>14847</v>
      </c>
      <c r="F480" s="271"/>
      <c r="G480" s="271"/>
      <c r="H480" s="271">
        <v>8506</v>
      </c>
      <c r="I480" s="271">
        <v>2550</v>
      </c>
      <c r="J480" s="271">
        <v>14417</v>
      </c>
      <c r="K480" s="271">
        <v>28000</v>
      </c>
      <c r="L480" s="271">
        <v>211411</v>
      </c>
      <c r="M480" s="271" t="e">
        <f>'[4]03'!#REF!+'[4]04'!#REF!</f>
        <v>#REF!</v>
      </c>
      <c r="N480" s="271" t="e">
        <f t="shared" si="106"/>
        <v>#REF!</v>
      </c>
      <c r="O480" s="271" t="e">
        <f>'[4]07'!#REF!</f>
        <v>#REF!</v>
      </c>
      <c r="P480" s="271" t="e">
        <f t="shared" si="107"/>
        <v>#REF!</v>
      </c>
    </row>
    <row r="481" spans="1:16" ht="24.75" customHeight="1" hidden="1">
      <c r="A481" s="327" t="s">
        <v>1</v>
      </c>
      <c r="B481" s="273" t="s">
        <v>423</v>
      </c>
      <c r="C481" s="267">
        <f>D481+K481+L481</f>
        <v>950</v>
      </c>
      <c r="D481" s="267">
        <f>E481+F481+G481+H481+I481+J481</f>
        <v>950</v>
      </c>
      <c r="E481" s="271">
        <v>650</v>
      </c>
      <c r="F481" s="271"/>
      <c r="G481" s="271"/>
      <c r="H481" s="271"/>
      <c r="I481" s="271">
        <v>300</v>
      </c>
      <c r="J481" s="271"/>
      <c r="K481" s="271"/>
      <c r="L481" s="271"/>
      <c r="M481" s="271" t="e">
        <f>'[4]03'!#REF!+'[4]04'!#REF!</f>
        <v>#REF!</v>
      </c>
      <c r="N481" s="271" t="e">
        <f t="shared" si="106"/>
        <v>#REF!</v>
      </c>
      <c r="O481" s="271" t="e">
        <f>'[4]07'!#REF!</f>
        <v>#REF!</v>
      </c>
      <c r="P481" s="271" t="e">
        <f t="shared" si="107"/>
        <v>#REF!</v>
      </c>
    </row>
    <row r="482" spans="1:16" ht="24.75" customHeight="1" hidden="1">
      <c r="A482" s="327" t="s">
        <v>378</v>
      </c>
      <c r="B482" s="273" t="s">
        <v>424</v>
      </c>
      <c r="C482" s="267">
        <f>D482+K482+L482</f>
        <v>0</v>
      </c>
      <c r="D482" s="267">
        <f>E482+F482+G482+H482+I482+J482</f>
        <v>0</v>
      </c>
      <c r="E482" s="271"/>
      <c r="F482" s="271"/>
      <c r="G482" s="271"/>
      <c r="H482" s="271"/>
      <c r="I482" s="271"/>
      <c r="J482" s="271"/>
      <c r="K482" s="271"/>
      <c r="L482" s="271"/>
      <c r="M482" s="271" t="e">
        <f>'[4]03'!#REF!+'[4]04'!#REF!</f>
        <v>#REF!</v>
      </c>
      <c r="N482" s="271" t="e">
        <f t="shared" si="106"/>
        <v>#REF!</v>
      </c>
      <c r="O482" s="271" t="e">
        <f>'[4]07'!#REF!</f>
        <v>#REF!</v>
      </c>
      <c r="P482" s="271" t="e">
        <f t="shared" si="107"/>
        <v>#REF!</v>
      </c>
    </row>
    <row r="483" spans="1:16" ht="24.75" customHeight="1" hidden="1">
      <c r="A483" s="327" t="s">
        <v>425</v>
      </c>
      <c r="B483" s="273" t="s">
        <v>333</v>
      </c>
      <c r="C483" s="267">
        <f>C484+C493</f>
        <v>921575</v>
      </c>
      <c r="D483" s="267">
        <f aca="true" t="shared" si="108" ref="D483:L483">D484+D493</f>
        <v>185964</v>
      </c>
      <c r="E483" s="267">
        <f t="shared" si="108"/>
        <v>66591</v>
      </c>
      <c r="F483" s="267">
        <f t="shared" si="108"/>
        <v>0</v>
      </c>
      <c r="G483" s="267">
        <f t="shared" si="108"/>
        <v>33200</v>
      </c>
      <c r="H483" s="267">
        <f t="shared" si="108"/>
        <v>8506</v>
      </c>
      <c r="I483" s="267">
        <f t="shared" si="108"/>
        <v>63250</v>
      </c>
      <c r="J483" s="267">
        <f t="shared" si="108"/>
        <v>14417</v>
      </c>
      <c r="K483" s="267">
        <f t="shared" si="108"/>
        <v>28000</v>
      </c>
      <c r="L483" s="267">
        <f t="shared" si="108"/>
        <v>707611</v>
      </c>
      <c r="M483" s="267" t="e">
        <f>'[4]03'!#REF!+'[4]04'!#REF!</f>
        <v>#REF!</v>
      </c>
      <c r="N483" s="267" t="e">
        <f t="shared" si="106"/>
        <v>#REF!</v>
      </c>
      <c r="O483" s="267" t="e">
        <f>'[4]07'!#REF!</f>
        <v>#REF!</v>
      </c>
      <c r="P483" s="267" t="e">
        <f t="shared" si="107"/>
        <v>#REF!</v>
      </c>
    </row>
    <row r="484" spans="1:16" ht="24.75" customHeight="1" hidden="1">
      <c r="A484" s="327" t="s">
        <v>24</v>
      </c>
      <c r="B484" s="274" t="s">
        <v>426</v>
      </c>
      <c r="C484" s="267">
        <f>SUM(C485:C492)</f>
        <v>798931</v>
      </c>
      <c r="D484" s="267">
        <f aca="true" t="shared" si="109" ref="D484:L484">SUM(D485:D492)</f>
        <v>63320</v>
      </c>
      <c r="E484" s="267">
        <f t="shared" si="109"/>
        <v>40397</v>
      </c>
      <c r="F484" s="267">
        <f t="shared" si="109"/>
        <v>0</v>
      </c>
      <c r="G484" s="267">
        <f t="shared" si="109"/>
        <v>0</v>
      </c>
      <c r="H484" s="267">
        <f t="shared" si="109"/>
        <v>8506</v>
      </c>
      <c r="I484" s="267">
        <f t="shared" si="109"/>
        <v>0</v>
      </c>
      <c r="J484" s="267">
        <f t="shared" si="109"/>
        <v>14417</v>
      </c>
      <c r="K484" s="267">
        <f t="shared" si="109"/>
        <v>28000</v>
      </c>
      <c r="L484" s="267">
        <f t="shared" si="109"/>
        <v>707611</v>
      </c>
      <c r="M484" s="267" t="e">
        <f>'[4]03'!#REF!+'[4]04'!#REF!</f>
        <v>#REF!</v>
      </c>
      <c r="N484" s="267" t="e">
        <f t="shared" si="106"/>
        <v>#REF!</v>
      </c>
      <c r="O484" s="267" t="e">
        <f>'[4]07'!#REF!</f>
        <v>#REF!</v>
      </c>
      <c r="P484" s="267" t="e">
        <f t="shared" si="107"/>
        <v>#REF!</v>
      </c>
    </row>
    <row r="485" spans="1:16" ht="24.75" customHeight="1" hidden="1">
      <c r="A485" s="326" t="s">
        <v>427</v>
      </c>
      <c r="B485" s="270" t="s">
        <v>367</v>
      </c>
      <c r="C485" s="267">
        <f aca="true" t="shared" si="110" ref="C485:C493">D485+K485+L485</f>
        <v>98600</v>
      </c>
      <c r="D485" s="267">
        <f aca="true" t="shared" si="111" ref="D485:D493">E485+F485+G485+H485+I485+J485</f>
        <v>34320</v>
      </c>
      <c r="E485" s="271">
        <v>11397</v>
      </c>
      <c r="F485" s="271"/>
      <c r="G485" s="271"/>
      <c r="H485" s="271">
        <v>8506</v>
      </c>
      <c r="I485" s="271"/>
      <c r="J485" s="271">
        <v>14417</v>
      </c>
      <c r="K485" s="271">
        <v>28000</v>
      </c>
      <c r="L485" s="271">
        <v>36280</v>
      </c>
      <c r="M485" s="271" t="e">
        <f>'[4]03'!#REF!+'[4]04'!#REF!</f>
        <v>#REF!</v>
      </c>
      <c r="N485" s="271" t="e">
        <f t="shared" si="106"/>
        <v>#REF!</v>
      </c>
      <c r="O485" s="271" t="e">
        <f>'[4]07'!#REF!</f>
        <v>#REF!</v>
      </c>
      <c r="P485" s="271" t="e">
        <f t="shared" si="107"/>
        <v>#REF!</v>
      </c>
    </row>
    <row r="486" spans="1:16" ht="24.75" customHeight="1" hidden="1">
      <c r="A486" s="326" t="s">
        <v>428</v>
      </c>
      <c r="B486" s="270" t="s">
        <v>429</v>
      </c>
      <c r="C486" s="267">
        <f t="shared" si="110"/>
        <v>0</v>
      </c>
      <c r="D486" s="267">
        <f t="shared" si="111"/>
        <v>0</v>
      </c>
      <c r="E486" s="271"/>
      <c r="F486" s="271"/>
      <c r="G486" s="271"/>
      <c r="H486" s="271"/>
      <c r="I486" s="271"/>
      <c r="J486" s="271"/>
      <c r="K486" s="271"/>
      <c r="L486" s="271"/>
      <c r="M486" s="271" t="e">
        <f>'[4]03'!#REF!+'[4]04'!#REF!</f>
        <v>#REF!</v>
      </c>
      <c r="N486" s="271" t="e">
        <f t="shared" si="106"/>
        <v>#REF!</v>
      </c>
      <c r="O486" s="271" t="e">
        <f>'[4]07'!#REF!</f>
        <v>#REF!</v>
      </c>
      <c r="P486" s="271" t="e">
        <f t="shared" si="107"/>
        <v>#REF!</v>
      </c>
    </row>
    <row r="487" spans="1:16" ht="24.75" customHeight="1" hidden="1">
      <c r="A487" s="326" t="s">
        <v>430</v>
      </c>
      <c r="B487" s="270" t="s">
        <v>454</v>
      </c>
      <c r="C487" s="267">
        <f t="shared" si="110"/>
        <v>0</v>
      </c>
      <c r="D487" s="267">
        <f t="shared" si="111"/>
        <v>0</v>
      </c>
      <c r="E487" s="271"/>
      <c r="F487" s="271"/>
      <c r="G487" s="271"/>
      <c r="H487" s="271"/>
      <c r="I487" s="271"/>
      <c r="J487" s="271"/>
      <c r="K487" s="271"/>
      <c r="L487" s="271"/>
      <c r="M487" s="271" t="e">
        <f>'[4]03'!#REF!</f>
        <v>#REF!</v>
      </c>
      <c r="N487" s="271" t="e">
        <f t="shared" si="106"/>
        <v>#REF!</v>
      </c>
      <c r="O487" s="271" t="e">
        <f>'[4]07'!#REF!</f>
        <v>#REF!</v>
      </c>
      <c r="P487" s="271" t="e">
        <f t="shared" si="107"/>
        <v>#REF!</v>
      </c>
    </row>
    <row r="488" spans="1:16" ht="24.75" customHeight="1" hidden="1">
      <c r="A488" s="326" t="s">
        <v>432</v>
      </c>
      <c r="B488" s="270" t="s">
        <v>431</v>
      </c>
      <c r="C488" s="267">
        <f t="shared" si="110"/>
        <v>236331</v>
      </c>
      <c r="D488" s="267">
        <f t="shared" si="111"/>
        <v>29000</v>
      </c>
      <c r="E488" s="271">
        <v>29000</v>
      </c>
      <c r="F488" s="271"/>
      <c r="G488" s="271"/>
      <c r="H488" s="271"/>
      <c r="I488" s="271"/>
      <c r="J488" s="271"/>
      <c r="K488" s="271"/>
      <c r="L488" s="271">
        <v>207331</v>
      </c>
      <c r="M488" s="271" t="e">
        <f>'[4]03'!#REF!+'[4]04'!#REF!</f>
        <v>#REF!</v>
      </c>
      <c r="N488" s="271" t="e">
        <f t="shared" si="106"/>
        <v>#REF!</v>
      </c>
      <c r="O488" s="271" t="e">
        <f>'[4]07'!#REF!</f>
        <v>#REF!</v>
      </c>
      <c r="P488" s="271" t="e">
        <f t="shared" si="107"/>
        <v>#REF!</v>
      </c>
    </row>
    <row r="489" spans="1:16" ht="24.75" customHeight="1" hidden="1">
      <c r="A489" s="326" t="s">
        <v>434</v>
      </c>
      <c r="B489" s="270" t="s">
        <v>433</v>
      </c>
      <c r="C489" s="267">
        <f t="shared" si="110"/>
        <v>464000</v>
      </c>
      <c r="D489" s="267">
        <f t="shared" si="111"/>
        <v>0</v>
      </c>
      <c r="E489" s="271"/>
      <c r="F489" s="271"/>
      <c r="G489" s="271"/>
      <c r="H489" s="271"/>
      <c r="I489" s="271"/>
      <c r="J489" s="271"/>
      <c r="K489" s="271"/>
      <c r="L489" s="271">
        <v>464000</v>
      </c>
      <c r="M489" s="271" t="e">
        <f>'[4]03'!#REF!+'[4]04'!#REF!</f>
        <v>#REF!</v>
      </c>
      <c r="N489" s="271" t="e">
        <f t="shared" si="106"/>
        <v>#REF!</v>
      </c>
      <c r="O489" s="271" t="e">
        <f>'[4]07'!#REF!</f>
        <v>#REF!</v>
      </c>
      <c r="P489" s="271" t="e">
        <f t="shared" si="107"/>
        <v>#REF!</v>
      </c>
    </row>
    <row r="490" spans="1:16" ht="24.75" customHeight="1" hidden="1">
      <c r="A490" s="326" t="s">
        <v>436</v>
      </c>
      <c r="B490" s="270" t="s">
        <v>435</v>
      </c>
      <c r="C490" s="267">
        <f t="shared" si="110"/>
        <v>0</v>
      </c>
      <c r="D490" s="267">
        <f t="shared" si="111"/>
        <v>0</v>
      </c>
      <c r="E490" s="271"/>
      <c r="F490" s="271"/>
      <c r="G490" s="271"/>
      <c r="H490" s="271"/>
      <c r="I490" s="271"/>
      <c r="J490" s="271"/>
      <c r="K490" s="271"/>
      <c r="L490" s="271"/>
      <c r="M490" s="271" t="e">
        <f>'[4]03'!#REF!+'[4]04'!#REF!</f>
        <v>#REF!</v>
      </c>
      <c r="N490" s="271" t="e">
        <f t="shared" si="106"/>
        <v>#REF!</v>
      </c>
      <c r="O490" s="271" t="e">
        <f>'[4]07'!#REF!</f>
        <v>#REF!</v>
      </c>
      <c r="P490" s="271" t="e">
        <f t="shared" si="107"/>
        <v>#REF!</v>
      </c>
    </row>
    <row r="491" spans="1:16" ht="24.75" customHeight="1" hidden="1">
      <c r="A491" s="326" t="s">
        <v>438</v>
      </c>
      <c r="B491" s="275" t="s">
        <v>437</v>
      </c>
      <c r="C491" s="267">
        <f t="shared" si="110"/>
        <v>0</v>
      </c>
      <c r="D491" s="267">
        <f t="shared" si="111"/>
        <v>0</v>
      </c>
      <c r="E491" s="271"/>
      <c r="F491" s="271"/>
      <c r="G491" s="271"/>
      <c r="H491" s="271"/>
      <c r="I491" s="271"/>
      <c r="J491" s="271"/>
      <c r="K491" s="271"/>
      <c r="L491" s="271"/>
      <c r="M491" s="271" t="e">
        <f>'[4]03'!#REF!+'[4]04'!#REF!</f>
        <v>#REF!</v>
      </c>
      <c r="N491" s="271" t="e">
        <f t="shared" si="106"/>
        <v>#REF!</v>
      </c>
      <c r="O491" s="271" t="e">
        <f>'[4]07'!#REF!</f>
        <v>#REF!</v>
      </c>
      <c r="P491" s="271" t="e">
        <f t="shared" si="107"/>
        <v>#REF!</v>
      </c>
    </row>
    <row r="492" spans="1:16" ht="24.75" customHeight="1" hidden="1">
      <c r="A492" s="326" t="s">
        <v>455</v>
      </c>
      <c r="B492" s="270" t="s">
        <v>439</v>
      </c>
      <c r="C492" s="267">
        <f t="shared" si="110"/>
        <v>0</v>
      </c>
      <c r="D492" s="267">
        <f t="shared" si="111"/>
        <v>0</v>
      </c>
      <c r="E492" s="271"/>
      <c r="F492" s="271"/>
      <c r="G492" s="271"/>
      <c r="H492" s="271"/>
      <c r="I492" s="271"/>
      <c r="J492" s="271"/>
      <c r="K492" s="271"/>
      <c r="L492" s="271"/>
      <c r="M492" s="271" t="e">
        <f>'[4]03'!#REF!+'[4]04'!#REF!</f>
        <v>#REF!</v>
      </c>
      <c r="N492" s="271" t="e">
        <f t="shared" si="106"/>
        <v>#REF!</v>
      </c>
      <c r="O492" s="271" t="e">
        <f>'[4]07'!#REF!</f>
        <v>#REF!</v>
      </c>
      <c r="P492" s="271" t="e">
        <f t="shared" si="107"/>
        <v>#REF!</v>
      </c>
    </row>
    <row r="493" spans="1:16" ht="24.75" customHeight="1" hidden="1">
      <c r="A493" s="327" t="s">
        <v>25</v>
      </c>
      <c r="B493" s="273" t="s">
        <v>440</v>
      </c>
      <c r="C493" s="267">
        <f t="shared" si="110"/>
        <v>122644</v>
      </c>
      <c r="D493" s="267">
        <f t="shared" si="111"/>
        <v>122644</v>
      </c>
      <c r="E493" s="271">
        <v>26194</v>
      </c>
      <c r="F493" s="271"/>
      <c r="G493" s="271">
        <v>33200</v>
      </c>
      <c r="H493" s="271"/>
      <c r="I493" s="271">
        <v>63250</v>
      </c>
      <c r="J493" s="271"/>
      <c r="K493" s="271"/>
      <c r="L493" s="271"/>
      <c r="M493" s="267" t="e">
        <f>'[4]03'!#REF!+'[4]04'!#REF!</f>
        <v>#REF!</v>
      </c>
      <c r="N493" s="267" t="e">
        <f t="shared" si="106"/>
        <v>#REF!</v>
      </c>
      <c r="O493" s="267" t="e">
        <f>'[4]07'!#REF!</f>
        <v>#REF!</v>
      </c>
      <c r="P493" s="267" t="e">
        <f t="shared" si="107"/>
        <v>#REF!</v>
      </c>
    </row>
    <row r="494" spans="1:16" ht="24.75" customHeight="1" hidden="1">
      <c r="A494" s="237" t="s">
        <v>36</v>
      </c>
      <c r="B494" s="309" t="s">
        <v>478</v>
      </c>
      <c r="C494" s="276">
        <f>(C485+C486+C487)/C484</f>
        <v>0.12341491317773375</v>
      </c>
      <c r="D494" s="328">
        <f aca="true" t="shared" si="112" ref="D494:L494">(D485+D486+D487)/D484</f>
        <v>0.542008843967151</v>
      </c>
      <c r="E494" s="276">
        <f t="shared" si="112"/>
        <v>0.28212491026561376</v>
      </c>
      <c r="F494" s="276" t="e">
        <f t="shared" si="112"/>
        <v>#DIV/0!</v>
      </c>
      <c r="G494" s="276" t="e">
        <f t="shared" si="112"/>
        <v>#DIV/0!</v>
      </c>
      <c r="H494" s="276">
        <f t="shared" si="112"/>
        <v>1</v>
      </c>
      <c r="I494" s="276" t="e">
        <f t="shared" si="112"/>
        <v>#DIV/0!</v>
      </c>
      <c r="J494" s="276">
        <f t="shared" si="112"/>
        <v>1</v>
      </c>
      <c r="K494" s="276">
        <f t="shared" si="112"/>
        <v>1</v>
      </c>
      <c r="L494" s="276">
        <f t="shared" si="112"/>
        <v>0.05127110799577734</v>
      </c>
      <c r="M494" s="258"/>
      <c r="N494" s="310"/>
      <c r="O494" s="310"/>
      <c r="P494" s="310"/>
    </row>
    <row r="495" spans="1:16" ht="15.75" hidden="1">
      <c r="A495" s="721" t="s">
        <v>479</v>
      </c>
      <c r="B495" s="721"/>
      <c r="C495" s="271">
        <f>C478-C481-C482-C483</f>
        <v>0</v>
      </c>
      <c r="D495" s="271">
        <f aca="true" t="shared" si="113" ref="D495:L495">D478-D481-D482-D483</f>
        <v>0</v>
      </c>
      <c r="E495" s="271">
        <f t="shared" si="113"/>
        <v>0</v>
      </c>
      <c r="F495" s="271">
        <f t="shared" si="113"/>
        <v>0</v>
      </c>
      <c r="G495" s="271">
        <f t="shared" si="113"/>
        <v>0</v>
      </c>
      <c r="H495" s="271">
        <f t="shared" si="113"/>
        <v>0</v>
      </c>
      <c r="I495" s="271">
        <f t="shared" si="113"/>
        <v>0</v>
      </c>
      <c r="J495" s="271">
        <f t="shared" si="113"/>
        <v>0</v>
      </c>
      <c r="K495" s="271">
        <f t="shared" si="113"/>
        <v>0</v>
      </c>
      <c r="L495" s="271">
        <f t="shared" si="113"/>
        <v>0</v>
      </c>
      <c r="M495" s="258"/>
      <c r="N495" s="310"/>
      <c r="O495" s="310"/>
      <c r="P495" s="310"/>
    </row>
    <row r="496" spans="1:16" ht="15.75" hidden="1">
      <c r="A496" s="722" t="s">
        <v>480</v>
      </c>
      <c r="B496" s="722"/>
      <c r="C496" s="271">
        <f>C483-C484-C493</f>
        <v>0</v>
      </c>
      <c r="D496" s="271">
        <f aca="true" t="shared" si="114" ref="D496:L496">D483-D484-D493</f>
        <v>0</v>
      </c>
      <c r="E496" s="271">
        <f t="shared" si="114"/>
        <v>0</v>
      </c>
      <c r="F496" s="271">
        <f t="shared" si="114"/>
        <v>0</v>
      </c>
      <c r="G496" s="271">
        <f t="shared" si="114"/>
        <v>0</v>
      </c>
      <c r="H496" s="271">
        <f t="shared" si="114"/>
        <v>0</v>
      </c>
      <c r="I496" s="271">
        <f t="shared" si="114"/>
        <v>0</v>
      </c>
      <c r="J496" s="271">
        <f t="shared" si="114"/>
        <v>0</v>
      </c>
      <c r="K496" s="271">
        <f t="shared" si="114"/>
        <v>0</v>
      </c>
      <c r="L496" s="271">
        <f t="shared" si="114"/>
        <v>0</v>
      </c>
      <c r="M496" s="258"/>
      <c r="N496" s="310"/>
      <c r="O496" s="310"/>
      <c r="P496" s="310"/>
    </row>
    <row r="497" spans="1:16" ht="18.75" hidden="1">
      <c r="A497" s="299"/>
      <c r="B497" s="311" t="s">
        <v>484</v>
      </c>
      <c r="C497" s="311"/>
      <c r="D497" s="312"/>
      <c r="E497" s="312"/>
      <c r="F497" s="312"/>
      <c r="G497" s="723" t="s">
        <v>484</v>
      </c>
      <c r="H497" s="723"/>
      <c r="I497" s="723"/>
      <c r="J497" s="723"/>
      <c r="K497" s="723"/>
      <c r="L497" s="723"/>
      <c r="M497" s="299"/>
      <c r="N497" s="299"/>
      <c r="O497" s="299"/>
      <c r="P497" s="299"/>
    </row>
    <row r="498" spans="1:16" ht="18.75" hidden="1">
      <c r="A498" s="743" t="s">
        <v>481</v>
      </c>
      <c r="B498" s="743"/>
      <c r="C498" s="743"/>
      <c r="D498" s="743"/>
      <c r="E498" s="312"/>
      <c r="F498" s="312"/>
      <c r="G498" s="329"/>
      <c r="H498" s="744" t="s">
        <v>485</v>
      </c>
      <c r="I498" s="744"/>
      <c r="J498" s="744"/>
      <c r="K498" s="744"/>
      <c r="L498" s="744"/>
      <c r="M498" s="299"/>
      <c r="N498" s="299"/>
      <c r="O498" s="299"/>
      <c r="P498" s="299"/>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728" t="s">
        <v>459</v>
      </c>
      <c r="B511" s="729"/>
      <c r="C511" s="298"/>
      <c r="D511" s="730" t="s">
        <v>380</v>
      </c>
      <c r="E511" s="730"/>
      <c r="F511" s="730"/>
      <c r="G511" s="730"/>
      <c r="H511" s="730"/>
      <c r="I511" s="730"/>
      <c r="J511" s="730"/>
      <c r="K511" s="731"/>
      <c r="L511" s="731"/>
      <c r="M511" s="299"/>
    </row>
    <row r="512" spans="1:13" ht="16.5" hidden="1">
      <c r="A512" s="733" t="s">
        <v>405</v>
      </c>
      <c r="B512" s="733"/>
      <c r="C512" s="733"/>
      <c r="D512" s="730" t="s">
        <v>460</v>
      </c>
      <c r="E512" s="730"/>
      <c r="F512" s="730"/>
      <c r="G512" s="730"/>
      <c r="H512" s="730"/>
      <c r="I512" s="730"/>
      <c r="J512" s="730"/>
      <c r="K512" s="734" t="s">
        <v>497</v>
      </c>
      <c r="L512" s="734"/>
      <c r="M512" s="299"/>
    </row>
    <row r="513" spans="1:13" ht="16.5" hidden="1">
      <c r="A513" s="733" t="s">
        <v>406</v>
      </c>
      <c r="B513" s="733"/>
      <c r="C513" s="253"/>
      <c r="D513" s="735" t="s">
        <v>488</v>
      </c>
      <c r="E513" s="735"/>
      <c r="F513" s="735"/>
      <c r="G513" s="735"/>
      <c r="H513" s="735"/>
      <c r="I513" s="735"/>
      <c r="J513" s="735"/>
      <c r="K513" s="731"/>
      <c r="L513" s="731"/>
      <c r="M513" s="299"/>
    </row>
    <row r="514" spans="1:13" ht="15.75" hidden="1">
      <c r="A514" s="255" t="s">
        <v>407</v>
      </c>
      <c r="B514" s="255"/>
      <c r="C514" s="256"/>
      <c r="D514" s="234"/>
      <c r="E514" s="234"/>
      <c r="F514" s="177"/>
      <c r="G514" s="177"/>
      <c r="H514" s="177"/>
      <c r="I514" s="177"/>
      <c r="J514" s="177"/>
      <c r="K514" s="736"/>
      <c r="L514" s="736"/>
      <c r="M514" s="299"/>
    </row>
    <row r="515" spans="1:13" ht="15.75" hidden="1">
      <c r="A515" s="234"/>
      <c r="B515" s="234" t="s">
        <v>461</v>
      </c>
      <c r="C515" s="234"/>
      <c r="D515" s="234"/>
      <c r="E515" s="234"/>
      <c r="F515" s="234"/>
      <c r="G515" s="234"/>
      <c r="H515" s="234"/>
      <c r="I515" s="234"/>
      <c r="J515" s="234"/>
      <c r="K515" s="737"/>
      <c r="L515" s="737"/>
      <c r="M515" s="299"/>
    </row>
    <row r="516" spans="1:13" ht="15.75" hidden="1">
      <c r="A516" s="643" t="s">
        <v>382</v>
      </c>
      <c r="B516" s="644"/>
      <c r="C516" s="703" t="s">
        <v>18</v>
      </c>
      <c r="D516" s="704" t="s">
        <v>462</v>
      </c>
      <c r="E516" s="704"/>
      <c r="F516" s="704"/>
      <c r="G516" s="704"/>
      <c r="H516" s="704"/>
      <c r="I516" s="704"/>
      <c r="J516" s="704"/>
      <c r="K516" s="704"/>
      <c r="L516" s="704"/>
      <c r="M516" s="299"/>
    </row>
    <row r="517" spans="1:13" ht="15.75" hidden="1">
      <c r="A517" s="645"/>
      <c r="B517" s="646"/>
      <c r="C517" s="703"/>
      <c r="D517" s="738" t="s">
        <v>464</v>
      </c>
      <c r="E517" s="739"/>
      <c r="F517" s="739"/>
      <c r="G517" s="739"/>
      <c r="H517" s="739"/>
      <c r="I517" s="739"/>
      <c r="J517" s="740"/>
      <c r="K517" s="521" t="s">
        <v>465</v>
      </c>
      <c r="L517" s="521" t="s">
        <v>466</v>
      </c>
      <c r="M517" s="299"/>
    </row>
    <row r="518" spans="1:13" ht="15.75" hidden="1">
      <c r="A518" s="645"/>
      <c r="B518" s="646"/>
      <c r="C518" s="703"/>
      <c r="D518" s="532" t="s">
        <v>17</v>
      </c>
      <c r="E518" s="523" t="s">
        <v>7</v>
      </c>
      <c r="F518" s="524"/>
      <c r="G518" s="524"/>
      <c r="H518" s="524"/>
      <c r="I518" s="524"/>
      <c r="J518" s="525"/>
      <c r="K518" s="741"/>
      <c r="L518" s="526"/>
      <c r="M518" s="299"/>
    </row>
    <row r="519" spans="1:16" ht="15.75" hidden="1">
      <c r="A519" s="701"/>
      <c r="B519" s="702"/>
      <c r="C519" s="703"/>
      <c r="D519" s="532"/>
      <c r="E519" s="189" t="s">
        <v>467</v>
      </c>
      <c r="F519" s="189" t="s">
        <v>468</v>
      </c>
      <c r="G519" s="189" t="s">
        <v>469</v>
      </c>
      <c r="H519" s="189" t="s">
        <v>470</v>
      </c>
      <c r="I519" s="189" t="s">
        <v>471</v>
      </c>
      <c r="J519" s="189" t="s">
        <v>472</v>
      </c>
      <c r="K519" s="742"/>
      <c r="L519" s="522"/>
      <c r="M519" s="718" t="s">
        <v>473</v>
      </c>
      <c r="N519" s="718"/>
      <c r="O519" s="718"/>
      <c r="P519" s="718"/>
    </row>
    <row r="520" spans="1:16" ht="15" hidden="1">
      <c r="A520" s="719" t="s">
        <v>6</v>
      </c>
      <c r="B520" s="720"/>
      <c r="C520" s="302">
        <v>1</v>
      </c>
      <c r="D520" s="303">
        <v>2</v>
      </c>
      <c r="E520" s="302">
        <v>3</v>
      </c>
      <c r="F520" s="303">
        <v>4</v>
      </c>
      <c r="G520" s="302">
        <v>5</v>
      </c>
      <c r="H520" s="303">
        <v>6</v>
      </c>
      <c r="I520" s="302">
        <v>7</v>
      </c>
      <c r="J520" s="303">
        <v>8</v>
      </c>
      <c r="K520" s="302">
        <v>9</v>
      </c>
      <c r="L520" s="303">
        <v>10</v>
      </c>
      <c r="M520" s="304" t="s">
        <v>474</v>
      </c>
      <c r="N520" s="305" t="s">
        <v>475</v>
      </c>
      <c r="O520" s="305" t="s">
        <v>476</v>
      </c>
      <c r="P520" s="305" t="s">
        <v>477</v>
      </c>
    </row>
    <row r="521" spans="1:16" ht="24.75" customHeight="1" hidden="1">
      <c r="A521" s="325" t="s">
        <v>0</v>
      </c>
      <c r="B521" s="266" t="s">
        <v>420</v>
      </c>
      <c r="C521" s="267">
        <f>C522+C523</f>
        <v>1489506</v>
      </c>
      <c r="D521" s="267">
        <f aca="true" t="shared" si="115" ref="D521:L521">D522+D523</f>
        <v>1316506</v>
      </c>
      <c r="E521" s="267">
        <f t="shared" si="115"/>
        <v>194963</v>
      </c>
      <c r="F521" s="267">
        <f t="shared" si="115"/>
        <v>0</v>
      </c>
      <c r="G521" s="267">
        <f t="shared" si="115"/>
        <v>98361</v>
      </c>
      <c r="H521" s="267">
        <f t="shared" si="115"/>
        <v>1018454</v>
      </c>
      <c r="I521" s="267">
        <f t="shared" si="115"/>
        <v>0</v>
      </c>
      <c r="J521" s="267">
        <f t="shared" si="115"/>
        <v>4728</v>
      </c>
      <c r="K521" s="267">
        <f t="shared" si="115"/>
        <v>0</v>
      </c>
      <c r="L521" s="267">
        <f t="shared" si="115"/>
        <v>173000</v>
      </c>
      <c r="M521" s="267" t="e">
        <f>'[4]03'!#REF!+'[4]04'!#REF!</f>
        <v>#REF!</v>
      </c>
      <c r="N521" s="267" t="e">
        <f>C521-M521</f>
        <v>#REF!</v>
      </c>
      <c r="O521" s="267" t="e">
        <f>'[4]07'!#REF!</f>
        <v>#REF!</v>
      </c>
      <c r="P521" s="267" t="e">
        <f>C521-O521</f>
        <v>#REF!</v>
      </c>
    </row>
    <row r="522" spans="1:16" ht="24.75" customHeight="1" hidden="1">
      <c r="A522" s="326">
        <v>1</v>
      </c>
      <c r="B522" s="270" t="s">
        <v>421</v>
      </c>
      <c r="C522" s="267">
        <f>D522+K522+L522</f>
        <v>1046387</v>
      </c>
      <c r="D522" s="267">
        <f>E522+F522+G522+H522+I522+J522</f>
        <v>1046387</v>
      </c>
      <c r="E522" s="271">
        <v>35026</v>
      </c>
      <c r="F522" s="271"/>
      <c r="G522" s="271">
        <v>37361</v>
      </c>
      <c r="H522" s="271">
        <v>974000</v>
      </c>
      <c r="I522" s="271"/>
      <c r="J522" s="271"/>
      <c r="K522" s="271"/>
      <c r="L522" s="271"/>
      <c r="M522" s="271" t="e">
        <f>'[4]03'!#REF!+'[4]04'!#REF!</f>
        <v>#REF!</v>
      </c>
      <c r="N522" s="271" t="e">
        <f aca="true" t="shared" si="116" ref="N522:N536">C522-M522</f>
        <v>#REF!</v>
      </c>
      <c r="O522" s="271" t="e">
        <f>'[4]07'!#REF!</f>
        <v>#REF!</v>
      </c>
      <c r="P522" s="271" t="e">
        <f aca="true" t="shared" si="117" ref="P522:P536">C522-O522</f>
        <v>#REF!</v>
      </c>
    </row>
    <row r="523" spans="1:16" ht="24.75" customHeight="1" hidden="1">
      <c r="A523" s="326">
        <v>2</v>
      </c>
      <c r="B523" s="270" t="s">
        <v>422</v>
      </c>
      <c r="C523" s="267">
        <f>D523+K523+L523</f>
        <v>443119</v>
      </c>
      <c r="D523" s="267">
        <f>E523+F523+G523+H523+I523+J523</f>
        <v>270119</v>
      </c>
      <c r="E523" s="271">
        <v>159937</v>
      </c>
      <c r="F523" s="271">
        <v>0</v>
      </c>
      <c r="G523" s="271">
        <v>61000</v>
      </c>
      <c r="H523" s="271">
        <v>44454</v>
      </c>
      <c r="I523" s="271">
        <v>0</v>
      </c>
      <c r="J523" s="271">
        <v>4728</v>
      </c>
      <c r="K523" s="271">
        <v>0</v>
      </c>
      <c r="L523" s="271">
        <v>173000</v>
      </c>
      <c r="M523" s="271" t="e">
        <f>'[4]03'!#REF!+'[4]04'!#REF!</f>
        <v>#REF!</v>
      </c>
      <c r="N523" s="271" t="e">
        <f t="shared" si="116"/>
        <v>#REF!</v>
      </c>
      <c r="O523" s="271" t="e">
        <f>'[4]07'!#REF!</f>
        <v>#REF!</v>
      </c>
      <c r="P523" s="271" t="e">
        <f t="shared" si="117"/>
        <v>#REF!</v>
      </c>
    </row>
    <row r="524" spans="1:16" ht="24.75" customHeight="1" hidden="1">
      <c r="A524" s="327" t="s">
        <v>1</v>
      </c>
      <c r="B524" s="273" t="s">
        <v>423</v>
      </c>
      <c r="C524" s="267">
        <f>D524+K524+L524</f>
        <v>21400</v>
      </c>
      <c r="D524" s="267">
        <f>E524+F524+G524+H524+I524+J524</f>
        <v>21400</v>
      </c>
      <c r="E524" s="271">
        <v>1400</v>
      </c>
      <c r="F524" s="271">
        <v>0</v>
      </c>
      <c r="G524" s="271">
        <v>20000</v>
      </c>
      <c r="H524" s="271">
        <v>0</v>
      </c>
      <c r="I524" s="271">
        <v>0</v>
      </c>
      <c r="J524" s="271">
        <v>0</v>
      </c>
      <c r="K524" s="271">
        <v>0</v>
      </c>
      <c r="L524" s="271">
        <v>0</v>
      </c>
      <c r="M524" s="271" t="e">
        <f>'[4]03'!#REF!+'[4]04'!#REF!</f>
        <v>#REF!</v>
      </c>
      <c r="N524" s="271" t="e">
        <f t="shared" si="116"/>
        <v>#REF!</v>
      </c>
      <c r="O524" s="271" t="e">
        <f>'[4]07'!#REF!</f>
        <v>#REF!</v>
      </c>
      <c r="P524" s="271" t="e">
        <f t="shared" si="117"/>
        <v>#REF!</v>
      </c>
    </row>
    <row r="525" spans="1:16" ht="24.75" customHeight="1" hidden="1">
      <c r="A525" s="327" t="s">
        <v>378</v>
      </c>
      <c r="B525" s="273" t="s">
        <v>424</v>
      </c>
      <c r="C525" s="267">
        <f>D525+K525+L525</f>
        <v>0</v>
      </c>
      <c r="D525" s="267">
        <f>E525+F525+G525+H525+I525+J525</f>
        <v>0</v>
      </c>
      <c r="E525" s="271">
        <v>0</v>
      </c>
      <c r="F525" s="271">
        <v>0</v>
      </c>
      <c r="G525" s="271">
        <v>0</v>
      </c>
      <c r="H525" s="271">
        <v>0</v>
      </c>
      <c r="I525" s="271">
        <v>0</v>
      </c>
      <c r="J525" s="271">
        <v>0</v>
      </c>
      <c r="K525" s="271">
        <v>0</v>
      </c>
      <c r="L525" s="271">
        <v>0</v>
      </c>
      <c r="M525" s="271" t="e">
        <f>'[4]03'!#REF!+'[4]04'!#REF!</f>
        <v>#REF!</v>
      </c>
      <c r="N525" s="271" t="e">
        <f t="shared" si="116"/>
        <v>#REF!</v>
      </c>
      <c r="O525" s="271" t="e">
        <f>'[4]07'!#REF!</f>
        <v>#REF!</v>
      </c>
      <c r="P525" s="271" t="e">
        <f t="shared" si="117"/>
        <v>#REF!</v>
      </c>
    </row>
    <row r="526" spans="1:16" ht="24.75" customHeight="1" hidden="1">
      <c r="A526" s="327" t="s">
        <v>425</v>
      </c>
      <c r="B526" s="273" t="s">
        <v>333</v>
      </c>
      <c r="C526" s="267">
        <f>C527+C536</f>
        <v>1468106</v>
      </c>
      <c r="D526" s="267">
        <f aca="true" t="shared" si="118" ref="D526:L526">D527+D536</f>
        <v>1295106</v>
      </c>
      <c r="E526" s="267">
        <f t="shared" si="118"/>
        <v>193563</v>
      </c>
      <c r="F526" s="267">
        <f t="shared" si="118"/>
        <v>0</v>
      </c>
      <c r="G526" s="267">
        <f t="shared" si="118"/>
        <v>78361</v>
      </c>
      <c r="H526" s="267">
        <f t="shared" si="118"/>
        <v>1018454</v>
      </c>
      <c r="I526" s="267">
        <f t="shared" si="118"/>
        <v>0</v>
      </c>
      <c r="J526" s="267">
        <f t="shared" si="118"/>
        <v>4728</v>
      </c>
      <c r="K526" s="267">
        <f t="shared" si="118"/>
        <v>0</v>
      </c>
      <c r="L526" s="267">
        <f t="shared" si="118"/>
        <v>173000</v>
      </c>
      <c r="M526" s="267" t="e">
        <f>'[4]03'!#REF!+'[4]04'!#REF!</f>
        <v>#REF!</v>
      </c>
      <c r="N526" s="267" t="e">
        <f t="shared" si="116"/>
        <v>#REF!</v>
      </c>
      <c r="O526" s="267" t="e">
        <f>'[4]07'!#REF!</f>
        <v>#REF!</v>
      </c>
      <c r="P526" s="267" t="e">
        <f t="shared" si="117"/>
        <v>#REF!</v>
      </c>
    </row>
    <row r="527" spans="1:16" ht="24.75" customHeight="1" hidden="1">
      <c r="A527" s="327" t="s">
        <v>24</v>
      </c>
      <c r="B527" s="274" t="s">
        <v>426</v>
      </c>
      <c r="C527" s="267">
        <f>SUM(C528:C535)</f>
        <v>421719</v>
      </c>
      <c r="D527" s="267">
        <f aca="true" t="shared" si="119" ref="D527:L527">SUM(D528:D535)</f>
        <v>248719</v>
      </c>
      <c r="E527" s="267">
        <f t="shared" si="119"/>
        <v>158537</v>
      </c>
      <c r="F527" s="267">
        <f t="shared" si="119"/>
        <v>0</v>
      </c>
      <c r="G527" s="267">
        <f t="shared" si="119"/>
        <v>41000</v>
      </c>
      <c r="H527" s="267">
        <f t="shared" si="119"/>
        <v>44454</v>
      </c>
      <c r="I527" s="267">
        <f t="shared" si="119"/>
        <v>0</v>
      </c>
      <c r="J527" s="267">
        <f t="shared" si="119"/>
        <v>4728</v>
      </c>
      <c r="K527" s="267">
        <f t="shared" si="119"/>
        <v>0</v>
      </c>
      <c r="L527" s="267">
        <f t="shared" si="119"/>
        <v>173000</v>
      </c>
      <c r="M527" s="267" t="e">
        <f>'[4]03'!#REF!+'[4]04'!#REF!</f>
        <v>#REF!</v>
      </c>
      <c r="N527" s="267" t="e">
        <f t="shared" si="116"/>
        <v>#REF!</v>
      </c>
      <c r="O527" s="267" t="e">
        <f>'[4]07'!#REF!</f>
        <v>#REF!</v>
      </c>
      <c r="P527" s="267" t="e">
        <f t="shared" si="117"/>
        <v>#REF!</v>
      </c>
    </row>
    <row r="528" spans="1:16" ht="24.75" customHeight="1" hidden="1">
      <c r="A528" s="326" t="s">
        <v>427</v>
      </c>
      <c r="B528" s="270" t="s">
        <v>367</v>
      </c>
      <c r="C528" s="267">
        <f aca="true" t="shared" si="120" ref="C528:C536">D528+K528+L528</f>
        <v>57757</v>
      </c>
      <c r="D528" s="267">
        <f aca="true" t="shared" si="121" ref="D528:D536">E528+F528+G528+H528+I528+J528</f>
        <v>57757</v>
      </c>
      <c r="E528" s="271">
        <v>4875</v>
      </c>
      <c r="F528" s="271">
        <v>0</v>
      </c>
      <c r="G528" s="271">
        <v>6700</v>
      </c>
      <c r="H528" s="271">
        <v>41454</v>
      </c>
      <c r="I528" s="271">
        <v>0</v>
      </c>
      <c r="J528" s="271">
        <v>4728</v>
      </c>
      <c r="K528" s="271">
        <v>0</v>
      </c>
      <c r="L528" s="271">
        <v>0</v>
      </c>
      <c r="M528" s="271" t="e">
        <f>'[4]03'!#REF!+'[4]04'!#REF!</f>
        <v>#REF!</v>
      </c>
      <c r="N528" s="271" t="e">
        <f t="shared" si="116"/>
        <v>#REF!</v>
      </c>
      <c r="O528" s="271" t="e">
        <f>'[4]07'!#REF!</f>
        <v>#REF!</v>
      </c>
      <c r="P528" s="271" t="e">
        <f t="shared" si="117"/>
        <v>#REF!</v>
      </c>
    </row>
    <row r="529" spans="1:16" ht="24.75" customHeight="1" hidden="1">
      <c r="A529" s="326" t="s">
        <v>428</v>
      </c>
      <c r="B529" s="270" t="s">
        <v>429</v>
      </c>
      <c r="C529" s="267">
        <f t="shared" si="120"/>
        <v>0</v>
      </c>
      <c r="D529" s="267">
        <f t="shared" si="121"/>
        <v>0</v>
      </c>
      <c r="E529" s="271">
        <v>0</v>
      </c>
      <c r="F529" s="271">
        <v>0</v>
      </c>
      <c r="G529" s="271">
        <v>0</v>
      </c>
      <c r="H529" s="271">
        <v>0</v>
      </c>
      <c r="I529" s="271">
        <v>0</v>
      </c>
      <c r="J529" s="271">
        <v>0</v>
      </c>
      <c r="K529" s="271">
        <v>0</v>
      </c>
      <c r="L529" s="271">
        <v>0</v>
      </c>
      <c r="M529" s="271" t="e">
        <f>'[4]03'!#REF!+'[4]04'!#REF!</f>
        <v>#REF!</v>
      </c>
      <c r="N529" s="271" t="e">
        <f t="shared" si="116"/>
        <v>#REF!</v>
      </c>
      <c r="O529" s="271" t="e">
        <f>'[4]07'!#REF!</f>
        <v>#REF!</v>
      </c>
      <c r="P529" s="271" t="e">
        <f t="shared" si="117"/>
        <v>#REF!</v>
      </c>
    </row>
    <row r="530" spans="1:16" ht="24.75" customHeight="1" hidden="1">
      <c r="A530" s="326" t="s">
        <v>430</v>
      </c>
      <c r="B530" s="270" t="s">
        <v>454</v>
      </c>
      <c r="C530" s="267">
        <f t="shared" si="120"/>
        <v>0</v>
      </c>
      <c r="D530" s="267">
        <f t="shared" si="121"/>
        <v>0</v>
      </c>
      <c r="E530" s="271">
        <v>0</v>
      </c>
      <c r="F530" s="271">
        <v>0</v>
      </c>
      <c r="G530" s="271">
        <v>0</v>
      </c>
      <c r="H530" s="271">
        <v>0</v>
      </c>
      <c r="I530" s="271">
        <v>0</v>
      </c>
      <c r="J530" s="271">
        <v>0</v>
      </c>
      <c r="K530" s="271">
        <v>0</v>
      </c>
      <c r="L530" s="271">
        <v>0</v>
      </c>
      <c r="M530" s="271" t="e">
        <f>'[4]03'!#REF!</f>
        <v>#REF!</v>
      </c>
      <c r="N530" s="271" t="e">
        <f t="shared" si="116"/>
        <v>#REF!</v>
      </c>
      <c r="O530" s="271" t="e">
        <f>'[4]07'!#REF!</f>
        <v>#REF!</v>
      </c>
      <c r="P530" s="271" t="e">
        <f t="shared" si="117"/>
        <v>#REF!</v>
      </c>
    </row>
    <row r="531" spans="1:16" ht="24.75" customHeight="1" hidden="1">
      <c r="A531" s="326" t="s">
        <v>432</v>
      </c>
      <c r="B531" s="270" t="s">
        <v>431</v>
      </c>
      <c r="C531" s="267">
        <f t="shared" si="120"/>
        <v>213822</v>
      </c>
      <c r="D531" s="267">
        <f t="shared" si="121"/>
        <v>40822</v>
      </c>
      <c r="E531" s="271">
        <v>3522</v>
      </c>
      <c r="F531" s="271">
        <v>0</v>
      </c>
      <c r="G531" s="271">
        <v>34300</v>
      </c>
      <c r="H531" s="271">
        <v>3000</v>
      </c>
      <c r="I531" s="271">
        <v>0</v>
      </c>
      <c r="J531" s="271">
        <v>0</v>
      </c>
      <c r="K531" s="271">
        <v>0</v>
      </c>
      <c r="L531" s="271">
        <v>173000</v>
      </c>
      <c r="M531" s="271" t="e">
        <f>'[4]03'!#REF!+'[4]04'!#REF!</f>
        <v>#REF!</v>
      </c>
      <c r="N531" s="271" t="e">
        <f t="shared" si="116"/>
        <v>#REF!</v>
      </c>
      <c r="O531" s="271" t="e">
        <f>'[4]07'!#REF!</f>
        <v>#REF!</v>
      </c>
      <c r="P531" s="271" t="e">
        <f t="shared" si="117"/>
        <v>#REF!</v>
      </c>
    </row>
    <row r="532" spans="1:16" ht="24.75" customHeight="1" hidden="1">
      <c r="A532" s="326" t="s">
        <v>434</v>
      </c>
      <c r="B532" s="270" t="s">
        <v>433</v>
      </c>
      <c r="C532" s="267">
        <f t="shared" si="120"/>
        <v>0</v>
      </c>
      <c r="D532" s="267">
        <f t="shared" si="121"/>
        <v>0</v>
      </c>
      <c r="E532" s="271">
        <v>0</v>
      </c>
      <c r="F532" s="271">
        <v>0</v>
      </c>
      <c r="G532" s="271">
        <v>0</v>
      </c>
      <c r="H532" s="271">
        <v>0</v>
      </c>
      <c r="I532" s="271">
        <v>0</v>
      </c>
      <c r="J532" s="271">
        <v>0</v>
      </c>
      <c r="K532" s="271">
        <v>0</v>
      </c>
      <c r="L532" s="271">
        <v>0</v>
      </c>
      <c r="M532" s="271" t="e">
        <f>'[4]03'!#REF!+'[4]04'!#REF!</f>
        <v>#REF!</v>
      </c>
      <c r="N532" s="271" t="e">
        <f t="shared" si="116"/>
        <v>#REF!</v>
      </c>
      <c r="O532" s="271" t="e">
        <f>'[4]07'!#REF!</f>
        <v>#REF!</v>
      </c>
      <c r="P532" s="271" t="e">
        <f t="shared" si="117"/>
        <v>#REF!</v>
      </c>
    </row>
    <row r="533" spans="1:16" ht="24.75" customHeight="1" hidden="1">
      <c r="A533" s="326" t="s">
        <v>436</v>
      </c>
      <c r="B533" s="270" t="s">
        <v>435</v>
      </c>
      <c r="C533" s="267">
        <f t="shared" si="120"/>
        <v>150140</v>
      </c>
      <c r="D533" s="267">
        <f t="shared" si="121"/>
        <v>150140</v>
      </c>
      <c r="E533" s="271">
        <v>150140</v>
      </c>
      <c r="F533" s="271">
        <v>0</v>
      </c>
      <c r="G533" s="271">
        <v>0</v>
      </c>
      <c r="H533" s="271">
        <v>0</v>
      </c>
      <c r="I533" s="271">
        <v>0</v>
      </c>
      <c r="J533" s="271">
        <v>0</v>
      </c>
      <c r="K533" s="271">
        <v>0</v>
      </c>
      <c r="L533" s="271">
        <v>0</v>
      </c>
      <c r="M533" s="271" t="e">
        <f>'[4]03'!#REF!+'[4]04'!#REF!</f>
        <v>#REF!</v>
      </c>
      <c r="N533" s="271" t="e">
        <f t="shared" si="116"/>
        <v>#REF!</v>
      </c>
      <c r="O533" s="271" t="e">
        <f>'[4]07'!#REF!</f>
        <v>#REF!</v>
      </c>
      <c r="P533" s="271" t="e">
        <f t="shared" si="117"/>
        <v>#REF!</v>
      </c>
    </row>
    <row r="534" spans="1:16" ht="24.75" customHeight="1" hidden="1">
      <c r="A534" s="326" t="s">
        <v>438</v>
      </c>
      <c r="B534" s="275" t="s">
        <v>437</v>
      </c>
      <c r="C534" s="267">
        <f t="shared" si="120"/>
        <v>0</v>
      </c>
      <c r="D534" s="267">
        <f t="shared" si="121"/>
        <v>0</v>
      </c>
      <c r="E534" s="271">
        <v>0</v>
      </c>
      <c r="F534" s="271">
        <v>0</v>
      </c>
      <c r="G534" s="271">
        <v>0</v>
      </c>
      <c r="H534" s="271">
        <v>0</v>
      </c>
      <c r="I534" s="271">
        <v>0</v>
      </c>
      <c r="J534" s="271">
        <v>0</v>
      </c>
      <c r="K534" s="271">
        <v>0</v>
      </c>
      <c r="L534" s="271">
        <v>0</v>
      </c>
      <c r="M534" s="271" t="e">
        <f>'[4]03'!#REF!+'[4]04'!#REF!</f>
        <v>#REF!</v>
      </c>
      <c r="N534" s="271" t="e">
        <f t="shared" si="116"/>
        <v>#REF!</v>
      </c>
      <c r="O534" s="271" t="e">
        <f>'[4]07'!#REF!</f>
        <v>#REF!</v>
      </c>
      <c r="P534" s="271" t="e">
        <f t="shared" si="117"/>
        <v>#REF!</v>
      </c>
    </row>
    <row r="535" spans="1:16" ht="24.75" customHeight="1" hidden="1">
      <c r="A535" s="326" t="s">
        <v>455</v>
      </c>
      <c r="B535" s="270" t="s">
        <v>439</v>
      </c>
      <c r="C535" s="267">
        <f t="shared" si="120"/>
        <v>0</v>
      </c>
      <c r="D535" s="267">
        <f t="shared" si="121"/>
        <v>0</v>
      </c>
      <c r="E535" s="271">
        <v>0</v>
      </c>
      <c r="F535" s="271">
        <v>0</v>
      </c>
      <c r="G535" s="271">
        <v>0</v>
      </c>
      <c r="H535" s="271">
        <v>0</v>
      </c>
      <c r="I535" s="271">
        <v>0</v>
      </c>
      <c r="J535" s="271">
        <v>0</v>
      </c>
      <c r="K535" s="271">
        <v>0</v>
      </c>
      <c r="L535" s="271">
        <v>0</v>
      </c>
      <c r="M535" s="271" t="e">
        <f>'[4]03'!#REF!+'[4]04'!#REF!</f>
        <v>#REF!</v>
      </c>
      <c r="N535" s="271" t="e">
        <f t="shared" si="116"/>
        <v>#REF!</v>
      </c>
      <c r="O535" s="271" t="e">
        <f>'[4]07'!#REF!</f>
        <v>#REF!</v>
      </c>
      <c r="P535" s="271" t="e">
        <f t="shared" si="117"/>
        <v>#REF!</v>
      </c>
    </row>
    <row r="536" spans="1:16" ht="24.75" customHeight="1" hidden="1">
      <c r="A536" s="327" t="s">
        <v>25</v>
      </c>
      <c r="B536" s="273" t="s">
        <v>440</v>
      </c>
      <c r="C536" s="267">
        <f t="shared" si="120"/>
        <v>1046387</v>
      </c>
      <c r="D536" s="267">
        <f t="shared" si="121"/>
        <v>1046387</v>
      </c>
      <c r="E536" s="271">
        <v>35026</v>
      </c>
      <c r="F536" s="271">
        <v>0</v>
      </c>
      <c r="G536" s="271">
        <v>37361</v>
      </c>
      <c r="H536" s="271">
        <v>974000</v>
      </c>
      <c r="I536" s="271">
        <v>0</v>
      </c>
      <c r="J536" s="271">
        <v>0</v>
      </c>
      <c r="K536" s="271">
        <v>0</v>
      </c>
      <c r="L536" s="271">
        <v>0</v>
      </c>
      <c r="M536" s="267" t="e">
        <f>'[4]03'!#REF!+'[4]04'!#REF!</f>
        <v>#REF!</v>
      </c>
      <c r="N536" s="267" t="e">
        <f t="shared" si="116"/>
        <v>#REF!</v>
      </c>
      <c r="O536" s="267" t="e">
        <f>'[4]07'!#REF!</f>
        <v>#REF!</v>
      </c>
      <c r="P536" s="267" t="e">
        <f t="shared" si="117"/>
        <v>#REF!</v>
      </c>
    </row>
    <row r="537" spans="1:16" ht="24.75" customHeight="1" hidden="1">
      <c r="A537" s="237" t="s">
        <v>36</v>
      </c>
      <c r="B537" s="309" t="s">
        <v>478</v>
      </c>
      <c r="C537" s="276">
        <f>(C528+C529+C530)/C527</f>
        <v>0.13695612481296787</v>
      </c>
      <c r="D537" s="328">
        <f aca="true" t="shared" si="122" ref="D537:L537">(D528+D529+D530)/D527</f>
        <v>0.2322178844398699</v>
      </c>
      <c r="E537" s="276">
        <f t="shared" si="122"/>
        <v>0.030749919577133415</v>
      </c>
      <c r="F537" s="276" t="e">
        <f t="shared" si="122"/>
        <v>#DIV/0!</v>
      </c>
      <c r="G537" s="276">
        <f t="shared" si="122"/>
        <v>0.16341463414634147</v>
      </c>
      <c r="H537" s="276">
        <f t="shared" si="122"/>
        <v>0.9325145093804832</v>
      </c>
      <c r="I537" s="276" t="e">
        <f t="shared" si="122"/>
        <v>#DIV/0!</v>
      </c>
      <c r="J537" s="276">
        <f t="shared" si="122"/>
        <v>1</v>
      </c>
      <c r="K537" s="276" t="e">
        <f t="shared" si="122"/>
        <v>#DIV/0!</v>
      </c>
      <c r="L537" s="276">
        <f t="shared" si="122"/>
        <v>0</v>
      </c>
      <c r="M537" s="258"/>
      <c r="N537" s="310"/>
      <c r="O537" s="310"/>
      <c r="P537" s="310"/>
    </row>
    <row r="538" spans="1:16" ht="15.75" hidden="1">
      <c r="A538" s="721" t="s">
        <v>479</v>
      </c>
      <c r="B538" s="721"/>
      <c r="C538" s="271">
        <f>C521-C524-C525-C526</f>
        <v>0</v>
      </c>
      <c r="D538" s="271">
        <f aca="true" t="shared" si="123" ref="D538:L538">D521-D524-D525-D526</f>
        <v>0</v>
      </c>
      <c r="E538" s="271">
        <f t="shared" si="123"/>
        <v>0</v>
      </c>
      <c r="F538" s="271">
        <f t="shared" si="123"/>
        <v>0</v>
      </c>
      <c r="G538" s="271">
        <f t="shared" si="123"/>
        <v>0</v>
      </c>
      <c r="H538" s="271">
        <f t="shared" si="123"/>
        <v>0</v>
      </c>
      <c r="I538" s="271">
        <f t="shared" si="123"/>
        <v>0</v>
      </c>
      <c r="J538" s="271">
        <f t="shared" si="123"/>
        <v>0</v>
      </c>
      <c r="K538" s="271">
        <f t="shared" si="123"/>
        <v>0</v>
      </c>
      <c r="L538" s="271">
        <f t="shared" si="123"/>
        <v>0</v>
      </c>
      <c r="M538" s="258"/>
      <c r="N538" s="310"/>
      <c r="O538" s="310"/>
      <c r="P538" s="310"/>
    </row>
    <row r="539" spans="1:16" ht="15.75" hidden="1">
      <c r="A539" s="722" t="s">
        <v>480</v>
      </c>
      <c r="B539" s="722"/>
      <c r="C539" s="271">
        <f>C526-C527-C536</f>
        <v>0</v>
      </c>
      <c r="D539" s="271">
        <f aca="true" t="shared" si="124" ref="D539:L539">D526-D527-D536</f>
        <v>0</v>
      </c>
      <c r="E539" s="271">
        <f t="shared" si="124"/>
        <v>0</v>
      </c>
      <c r="F539" s="271">
        <f t="shared" si="124"/>
        <v>0</v>
      </c>
      <c r="G539" s="271">
        <f t="shared" si="124"/>
        <v>0</v>
      </c>
      <c r="H539" s="271">
        <f t="shared" si="124"/>
        <v>0</v>
      </c>
      <c r="I539" s="271">
        <f t="shared" si="124"/>
        <v>0</v>
      </c>
      <c r="J539" s="271">
        <f t="shared" si="124"/>
        <v>0</v>
      </c>
      <c r="K539" s="271">
        <f t="shared" si="124"/>
        <v>0</v>
      </c>
      <c r="L539" s="271">
        <f t="shared" si="124"/>
        <v>0</v>
      </c>
      <c r="M539" s="258"/>
      <c r="N539" s="310"/>
      <c r="O539" s="310"/>
      <c r="P539" s="310"/>
    </row>
    <row r="540" spans="1:16" ht="18.75" hidden="1">
      <c r="A540" s="299"/>
      <c r="B540" s="311" t="s">
        <v>484</v>
      </c>
      <c r="C540" s="311"/>
      <c r="D540" s="312"/>
      <c r="E540" s="312"/>
      <c r="F540" s="312"/>
      <c r="G540" s="723" t="s">
        <v>484</v>
      </c>
      <c r="H540" s="723"/>
      <c r="I540" s="723"/>
      <c r="J540" s="723"/>
      <c r="K540" s="723"/>
      <c r="L540" s="723"/>
      <c r="M540" s="299"/>
      <c r="N540" s="299"/>
      <c r="O540" s="299"/>
      <c r="P540" s="299"/>
    </row>
    <row r="541" spans="1:16" ht="18.75" hidden="1">
      <c r="A541" s="743" t="s">
        <v>481</v>
      </c>
      <c r="B541" s="743"/>
      <c r="C541" s="743"/>
      <c r="D541" s="743"/>
      <c r="E541" s="312"/>
      <c r="F541" s="312"/>
      <c r="G541" s="329"/>
      <c r="H541" s="744" t="s">
        <v>485</v>
      </c>
      <c r="I541" s="744"/>
      <c r="J541" s="744"/>
      <c r="K541" s="744"/>
      <c r="L541" s="744"/>
      <c r="M541" s="299"/>
      <c r="N541" s="299"/>
      <c r="O541" s="299"/>
      <c r="P541" s="299"/>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36">
    <mergeCell ref="A539:B539"/>
    <mergeCell ref="G540:L540"/>
    <mergeCell ref="A541:D541"/>
    <mergeCell ref="H541:L541"/>
    <mergeCell ref="H2:I2"/>
    <mergeCell ref="A1:D1"/>
    <mergeCell ref="L517:L519"/>
    <mergeCell ref="D518:D519"/>
    <mergeCell ref="E518:J518"/>
    <mergeCell ref="D516:L516"/>
    <mergeCell ref="M519:P519"/>
    <mergeCell ref="A520:B520"/>
    <mergeCell ref="A538:B538"/>
    <mergeCell ref="A513:B513"/>
    <mergeCell ref="D513:J513"/>
    <mergeCell ref="K513:L513"/>
    <mergeCell ref="K514:L514"/>
    <mergeCell ref="K515:L515"/>
    <mergeCell ref="A516:B519"/>
    <mergeCell ref="C516:C519"/>
    <mergeCell ref="D517:J517"/>
    <mergeCell ref="K517:K519"/>
    <mergeCell ref="A511:B511"/>
    <mergeCell ref="D511:J511"/>
    <mergeCell ref="K511:L511"/>
    <mergeCell ref="A512:C512"/>
    <mergeCell ref="D512:J512"/>
    <mergeCell ref="K512:L512"/>
    <mergeCell ref="M476:P476"/>
    <mergeCell ref="A477:B477"/>
    <mergeCell ref="A495:B495"/>
    <mergeCell ref="A496:B496"/>
    <mergeCell ref="G497:L497"/>
    <mergeCell ref="A498:D498"/>
    <mergeCell ref="H498:L498"/>
    <mergeCell ref="K471:L471"/>
    <mergeCell ref="K472:L472"/>
    <mergeCell ref="A473:B476"/>
    <mergeCell ref="C473:C476"/>
    <mergeCell ref="D473:L473"/>
    <mergeCell ref="D474:J474"/>
    <mergeCell ref="K474:K476"/>
    <mergeCell ref="L474:L476"/>
    <mergeCell ref="D475:D476"/>
    <mergeCell ref="E475:J475"/>
    <mergeCell ref="A469:C469"/>
    <mergeCell ref="D469:J469"/>
    <mergeCell ref="K469:L469"/>
    <mergeCell ref="A470:B470"/>
    <mergeCell ref="D470:J470"/>
    <mergeCell ref="K470:L470"/>
    <mergeCell ref="A454:B454"/>
    <mergeCell ref="G455:L455"/>
    <mergeCell ref="A456:D456"/>
    <mergeCell ref="H456:L456"/>
    <mergeCell ref="A468:B468"/>
    <mergeCell ref="D468:J468"/>
    <mergeCell ref="K468:L468"/>
    <mergeCell ref="L432:L434"/>
    <mergeCell ref="D433:D434"/>
    <mergeCell ref="E433:J433"/>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G408:L408"/>
    <mergeCell ref="A409:D409"/>
    <mergeCell ref="H409:L409"/>
    <mergeCell ref="K382:L382"/>
    <mergeCell ref="A384:B387"/>
    <mergeCell ref="C384:C387"/>
    <mergeCell ref="D384:L384"/>
    <mergeCell ref="D385:J385"/>
    <mergeCell ref="K385:K387"/>
    <mergeCell ref="L385:L387"/>
    <mergeCell ref="D386:D387"/>
    <mergeCell ref="E386:J386"/>
    <mergeCell ref="A380:C380"/>
    <mergeCell ref="D380:J380"/>
    <mergeCell ref="K380:L380"/>
    <mergeCell ref="A381:B381"/>
    <mergeCell ref="D381:J381"/>
    <mergeCell ref="K381:L381"/>
    <mergeCell ref="A364:B364"/>
    <mergeCell ref="G365:L365"/>
    <mergeCell ref="A366:D366"/>
    <mergeCell ref="H366:L366"/>
    <mergeCell ref="A379:B379"/>
    <mergeCell ref="D379:J379"/>
    <mergeCell ref="K379:L379"/>
    <mergeCell ref="L342:L344"/>
    <mergeCell ref="D343:D344"/>
    <mergeCell ref="E343:J343"/>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G322:L322"/>
    <mergeCell ref="A323:D323"/>
    <mergeCell ref="H323:L323"/>
    <mergeCell ref="K296:L296"/>
    <mergeCell ref="K297:L297"/>
    <mergeCell ref="A298:B301"/>
    <mergeCell ref="C298:C301"/>
    <mergeCell ref="D298:L298"/>
    <mergeCell ref="D299:J299"/>
    <mergeCell ref="K299:K301"/>
    <mergeCell ref="L299:L301"/>
    <mergeCell ref="D300:D301"/>
    <mergeCell ref="E300:J300"/>
    <mergeCell ref="A294:C294"/>
    <mergeCell ref="D294:J294"/>
    <mergeCell ref="K294:L294"/>
    <mergeCell ref="A295:B295"/>
    <mergeCell ref="D295:J295"/>
    <mergeCell ref="K295:L295"/>
    <mergeCell ref="G280:L280"/>
    <mergeCell ref="A281:D281"/>
    <mergeCell ref="H281:L281"/>
    <mergeCell ref="A293:B293"/>
    <mergeCell ref="D293:J293"/>
    <mergeCell ref="K293:L293"/>
    <mergeCell ref="D258:D259"/>
    <mergeCell ref="E258:J258"/>
    <mergeCell ref="M259:P259"/>
    <mergeCell ref="A260:B260"/>
    <mergeCell ref="A278:B278"/>
    <mergeCell ref="A279:B279"/>
    <mergeCell ref="A253:B253"/>
    <mergeCell ref="D253:J253"/>
    <mergeCell ref="K253:L253"/>
    <mergeCell ref="K254:L254"/>
    <mergeCell ref="A256:B259"/>
    <mergeCell ref="C256:C259"/>
    <mergeCell ref="D256:L256"/>
    <mergeCell ref="D257:J257"/>
    <mergeCell ref="K257:K259"/>
    <mergeCell ref="L257:L259"/>
    <mergeCell ref="A251:B251"/>
    <mergeCell ref="D251:J251"/>
    <mergeCell ref="K251:L251"/>
    <mergeCell ref="A252:C252"/>
    <mergeCell ref="D252:J252"/>
    <mergeCell ref="K252:L252"/>
    <mergeCell ref="M220:P220"/>
    <mergeCell ref="A221:B221"/>
    <mergeCell ref="A239:B239"/>
    <mergeCell ref="A240:B240"/>
    <mergeCell ref="G241:L241"/>
    <mergeCell ref="A242:D242"/>
    <mergeCell ref="H242:L242"/>
    <mergeCell ref="K215:L215"/>
    <mergeCell ref="K216:L216"/>
    <mergeCell ref="A217:B220"/>
    <mergeCell ref="C217:C220"/>
    <mergeCell ref="D217:L217"/>
    <mergeCell ref="D218:J218"/>
    <mergeCell ref="K218:K220"/>
    <mergeCell ref="L218:L220"/>
    <mergeCell ref="D219:D220"/>
    <mergeCell ref="E219:J219"/>
    <mergeCell ref="A213:C213"/>
    <mergeCell ref="D213:J213"/>
    <mergeCell ref="K213:L213"/>
    <mergeCell ref="A214:B214"/>
    <mergeCell ref="D214:J214"/>
    <mergeCell ref="K214:L214"/>
    <mergeCell ref="G201:L201"/>
    <mergeCell ref="A202:D202"/>
    <mergeCell ref="H202:L202"/>
    <mergeCell ref="A212:B212"/>
    <mergeCell ref="D212:J212"/>
    <mergeCell ref="K212:L212"/>
    <mergeCell ref="D179:D180"/>
    <mergeCell ref="E179:J179"/>
    <mergeCell ref="M180:P180"/>
    <mergeCell ref="A181:B181"/>
    <mergeCell ref="A199:B199"/>
    <mergeCell ref="A200:B200"/>
    <mergeCell ref="A174:B174"/>
    <mergeCell ref="D174:J174"/>
    <mergeCell ref="K174:L174"/>
    <mergeCell ref="K176:L176"/>
    <mergeCell ref="A177:B180"/>
    <mergeCell ref="C177:C180"/>
    <mergeCell ref="D177:L177"/>
    <mergeCell ref="D178:J178"/>
    <mergeCell ref="K178:K180"/>
    <mergeCell ref="L178:L180"/>
    <mergeCell ref="A172:B172"/>
    <mergeCell ref="D172:J172"/>
    <mergeCell ref="K172:L172"/>
    <mergeCell ref="A173:C173"/>
    <mergeCell ref="D173:J173"/>
    <mergeCell ref="K173:L173"/>
    <mergeCell ref="M139:P139"/>
    <mergeCell ref="A140:B140"/>
    <mergeCell ref="A158:B158"/>
    <mergeCell ref="A159:B159"/>
    <mergeCell ref="G160:L160"/>
    <mergeCell ref="A161:D161"/>
    <mergeCell ref="H161:L161"/>
    <mergeCell ref="K134:L134"/>
    <mergeCell ref="K135:L135"/>
    <mergeCell ref="A136:B139"/>
    <mergeCell ref="C136:C139"/>
    <mergeCell ref="D136:L136"/>
    <mergeCell ref="D137:J137"/>
    <mergeCell ref="K137:K139"/>
    <mergeCell ref="L137:L139"/>
    <mergeCell ref="D138:D139"/>
    <mergeCell ref="E138:J138"/>
    <mergeCell ref="A132:C132"/>
    <mergeCell ref="D132:J132"/>
    <mergeCell ref="K132:L132"/>
    <mergeCell ref="A133:B133"/>
    <mergeCell ref="D133:J133"/>
    <mergeCell ref="K133:L133"/>
    <mergeCell ref="A116:B116"/>
    <mergeCell ref="G117:L117"/>
    <mergeCell ref="A118:D118"/>
    <mergeCell ref="H118:L118"/>
    <mergeCell ref="A131:B131"/>
    <mergeCell ref="D131:J131"/>
    <mergeCell ref="K131:L131"/>
    <mergeCell ref="L94:L96"/>
    <mergeCell ref="D95:D96"/>
    <mergeCell ref="E95:J95"/>
    <mergeCell ref="M96:P96"/>
    <mergeCell ref="A97:B97"/>
    <mergeCell ref="A115:B115"/>
    <mergeCell ref="A90:B90"/>
    <mergeCell ref="D90:J90"/>
    <mergeCell ref="K90:L90"/>
    <mergeCell ref="K91:L91"/>
    <mergeCell ref="K92:L92"/>
    <mergeCell ref="A93:B96"/>
    <mergeCell ref="C93:C96"/>
    <mergeCell ref="D93:L93"/>
    <mergeCell ref="D94:J94"/>
    <mergeCell ref="K94:K96"/>
    <mergeCell ref="A88:B88"/>
    <mergeCell ref="D88:J88"/>
    <mergeCell ref="K88:L88"/>
    <mergeCell ref="A89:C89"/>
    <mergeCell ref="D89:J89"/>
    <mergeCell ref="K89:L89"/>
    <mergeCell ref="M55:P55"/>
    <mergeCell ref="A56:B56"/>
    <mergeCell ref="A74:B74"/>
    <mergeCell ref="A75:B75"/>
    <mergeCell ref="G76:L76"/>
    <mergeCell ref="A77:D77"/>
    <mergeCell ref="H77:L77"/>
    <mergeCell ref="K50:L50"/>
    <mergeCell ref="K51:L51"/>
    <mergeCell ref="A52:B55"/>
    <mergeCell ref="C52:C55"/>
    <mergeCell ref="D52:L52"/>
    <mergeCell ref="D53:J53"/>
    <mergeCell ref="K53:K55"/>
    <mergeCell ref="L53:L55"/>
    <mergeCell ref="D54:D55"/>
    <mergeCell ref="E54:J54"/>
    <mergeCell ref="A48:C48"/>
    <mergeCell ref="D48:J48"/>
    <mergeCell ref="K48:L48"/>
    <mergeCell ref="A49:B49"/>
    <mergeCell ref="D49:J49"/>
    <mergeCell ref="K49:L49"/>
    <mergeCell ref="B32:C32"/>
    <mergeCell ref="B34:C34"/>
    <mergeCell ref="A39:D39"/>
    <mergeCell ref="H39:L39"/>
    <mergeCell ref="A47:B47"/>
    <mergeCell ref="D47:J47"/>
    <mergeCell ref="K47:L47"/>
    <mergeCell ref="I32:K32"/>
    <mergeCell ref="A10:B10"/>
    <mergeCell ref="A28:B28"/>
    <mergeCell ref="A29:B29"/>
    <mergeCell ref="I30:L30"/>
    <mergeCell ref="A31:D31"/>
    <mergeCell ref="I31:K31"/>
    <mergeCell ref="N6:P6"/>
    <mergeCell ref="D7:J7"/>
    <mergeCell ref="K7:K9"/>
    <mergeCell ref="L7:L9"/>
    <mergeCell ref="D8:D9"/>
    <mergeCell ref="E8:J8"/>
    <mergeCell ref="M9:P9"/>
    <mergeCell ref="A3:L3"/>
    <mergeCell ref="A4:L4"/>
    <mergeCell ref="K5:M5"/>
    <mergeCell ref="A2:D2"/>
    <mergeCell ref="A6:B9"/>
    <mergeCell ref="C6:C9"/>
    <mergeCell ref="D6:L6"/>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1:X86"/>
  <sheetViews>
    <sheetView tabSelected="1" view="pageBreakPreview" zoomScaleSheetLayoutView="100" workbookViewId="0" topLeftCell="A2">
      <selection activeCell="U14" sqref="U14:V76"/>
    </sheetView>
  </sheetViews>
  <sheetFormatPr defaultColWidth="9.00390625" defaultRowHeight="15.75"/>
  <cols>
    <col min="1" max="1" width="2.50390625" style="181" customWidth="1"/>
    <col min="2" max="2" width="11.375" style="181" customWidth="1"/>
    <col min="3" max="3" width="7.00390625" style="181" customWidth="1"/>
    <col min="4" max="4" width="7.125" style="181" customWidth="1"/>
    <col min="5" max="5" width="6.125" style="181" customWidth="1"/>
    <col min="6" max="6" width="6.375" style="181" customWidth="1"/>
    <col min="7" max="7" width="7.75390625" style="181" customWidth="1"/>
    <col min="8" max="8" width="6.75390625" style="181" customWidth="1"/>
    <col min="9" max="9" width="6.125" style="181" customWidth="1"/>
    <col min="10" max="10" width="6.375" style="181" customWidth="1"/>
    <col min="11" max="11" width="7.00390625" style="181" customWidth="1"/>
    <col min="12" max="12" width="7.75390625" style="181" customWidth="1"/>
    <col min="13" max="13" width="7.00390625" style="181" customWidth="1"/>
    <col min="14" max="14" width="8.00390625" style="181" customWidth="1"/>
    <col min="15" max="15" width="7.375" style="181" customWidth="1"/>
    <col min="16" max="16" width="7.125" style="181" customWidth="1"/>
    <col min="17" max="17" width="7.75390625" style="181" customWidth="1"/>
    <col min="18" max="18" width="6.375" style="181" customWidth="1"/>
    <col min="19" max="19" width="6.00390625" style="181" customWidth="1"/>
    <col min="20" max="21" width="7.00390625" style="181" customWidth="1"/>
    <col min="22" max="24" width="5.50390625" style="181" customWidth="1"/>
    <col min="25" max="16384" width="9.00390625" style="181" customWidth="1"/>
  </cols>
  <sheetData>
    <row r="1" spans="2:10" ht="18.75" customHeight="1">
      <c r="B1" s="364" t="s">
        <v>383</v>
      </c>
      <c r="C1" s="364"/>
      <c r="D1" s="364"/>
      <c r="E1" s="364"/>
      <c r="F1" s="364"/>
      <c r="G1" s="364"/>
      <c r="H1" s="332"/>
      <c r="I1" s="332"/>
      <c r="J1" s="332"/>
    </row>
    <row r="2" spans="2:10" ht="31.5" customHeight="1">
      <c r="B2" s="365" t="s">
        <v>384</v>
      </c>
      <c r="C2" s="365"/>
      <c r="D2" s="365"/>
      <c r="E2" s="365"/>
      <c r="F2" s="365"/>
      <c r="G2" s="365"/>
      <c r="H2" s="31"/>
      <c r="I2" s="31"/>
      <c r="J2" s="31"/>
    </row>
    <row r="3" spans="1:20" ht="42.75" customHeight="1">
      <c r="A3" s="372" t="s">
        <v>505</v>
      </c>
      <c r="B3" s="372"/>
      <c r="C3" s="372"/>
      <c r="D3" s="372"/>
      <c r="E3" s="372"/>
      <c r="F3" s="372"/>
      <c r="G3" s="372"/>
      <c r="H3" s="372"/>
      <c r="I3" s="372"/>
      <c r="J3" s="372"/>
      <c r="K3" s="372"/>
      <c r="L3" s="372"/>
      <c r="M3" s="372"/>
      <c r="N3" s="372"/>
      <c r="O3" s="372"/>
      <c r="P3" s="372"/>
      <c r="Q3" s="372"/>
      <c r="R3" s="372"/>
      <c r="S3" s="372"/>
      <c r="T3" s="372"/>
    </row>
    <row r="4" spans="1:20" ht="21.75" customHeight="1">
      <c r="A4" s="373" t="str">
        <f>TT!B3</f>
        <v>03 tháng năm 2017</v>
      </c>
      <c r="B4" s="373"/>
      <c r="C4" s="373"/>
      <c r="D4" s="373"/>
      <c r="E4" s="373"/>
      <c r="F4" s="373"/>
      <c r="G4" s="373"/>
      <c r="H4" s="373"/>
      <c r="I4" s="373"/>
      <c r="J4" s="373"/>
      <c r="K4" s="373"/>
      <c r="L4" s="373"/>
      <c r="M4" s="373"/>
      <c r="N4" s="373"/>
      <c r="O4" s="373"/>
      <c r="P4" s="373"/>
      <c r="Q4" s="373"/>
      <c r="R4" s="373"/>
      <c r="S4" s="373"/>
      <c r="T4" s="373"/>
    </row>
    <row r="5" spans="1:20" ht="36.75" customHeight="1">
      <c r="A5" s="374" t="str">
        <f>TT!B4</f>
        <v>(Ban hành kèm theo Báo cáo số  10 /BC-TKDLCT ngày 10 tháng 01 năm 2017 của Trung tâm Thống kê, Quản lý dữ liệu và Ứng dụng công nghệ thông tin)</v>
      </c>
      <c r="B5" s="374"/>
      <c r="C5" s="374"/>
      <c r="D5" s="374"/>
      <c r="E5" s="374"/>
      <c r="F5" s="374"/>
      <c r="G5" s="374"/>
      <c r="H5" s="374"/>
      <c r="I5" s="374"/>
      <c r="J5" s="374"/>
      <c r="K5" s="374"/>
      <c r="L5" s="374"/>
      <c r="M5" s="374"/>
      <c r="N5" s="374"/>
      <c r="O5" s="374"/>
      <c r="P5" s="374"/>
      <c r="Q5" s="374"/>
      <c r="R5" s="374"/>
      <c r="S5" s="374"/>
      <c r="T5" s="374"/>
    </row>
    <row r="6" spans="1:20" ht="15.75" customHeight="1">
      <c r="A6" s="193"/>
      <c r="B6" s="193"/>
      <c r="C6" s="193"/>
      <c r="D6" s="193"/>
      <c r="E6" s="193"/>
      <c r="F6" s="193"/>
      <c r="G6" s="193"/>
      <c r="H6" s="193"/>
      <c r="I6" s="193"/>
      <c r="J6" s="193"/>
      <c r="K6" s="193"/>
      <c r="L6" s="193"/>
      <c r="M6" s="193"/>
      <c r="N6" s="193"/>
      <c r="O6" s="193"/>
      <c r="P6" s="366" t="s">
        <v>314</v>
      </c>
      <c r="Q6" s="366"/>
      <c r="R6" s="366"/>
      <c r="S6" s="366"/>
      <c r="T6" s="353"/>
    </row>
    <row r="7" spans="1:23" ht="15" customHeight="1">
      <c r="A7" s="367" t="s">
        <v>58</v>
      </c>
      <c r="B7" s="367" t="s">
        <v>32</v>
      </c>
      <c r="C7" s="375" t="s">
        <v>315</v>
      </c>
      <c r="D7" s="375"/>
      <c r="E7" s="375"/>
      <c r="F7" s="376" t="s">
        <v>423</v>
      </c>
      <c r="G7" s="375" t="s">
        <v>499</v>
      </c>
      <c r="H7" s="369" t="s">
        <v>333</v>
      </c>
      <c r="I7" s="369"/>
      <c r="J7" s="369"/>
      <c r="K7" s="369"/>
      <c r="L7" s="369"/>
      <c r="M7" s="369"/>
      <c r="N7" s="369"/>
      <c r="O7" s="369"/>
      <c r="P7" s="369"/>
      <c r="Q7" s="369"/>
      <c r="R7" s="370" t="s">
        <v>500</v>
      </c>
      <c r="S7" s="375" t="s">
        <v>501</v>
      </c>
      <c r="T7" s="375" t="s">
        <v>513</v>
      </c>
      <c r="W7" s="368" t="s">
        <v>517</v>
      </c>
    </row>
    <row r="8" spans="1:23" ht="19.5" customHeight="1">
      <c r="A8" s="367"/>
      <c r="B8" s="367"/>
      <c r="C8" s="375" t="s">
        <v>17</v>
      </c>
      <c r="D8" s="375" t="s">
        <v>7</v>
      </c>
      <c r="E8" s="375"/>
      <c r="F8" s="377"/>
      <c r="G8" s="375"/>
      <c r="H8" s="375" t="s">
        <v>333</v>
      </c>
      <c r="I8" s="369" t="s">
        <v>502</v>
      </c>
      <c r="J8" s="369"/>
      <c r="K8" s="369"/>
      <c r="L8" s="369"/>
      <c r="M8" s="369"/>
      <c r="N8" s="369"/>
      <c r="O8" s="369"/>
      <c r="P8" s="369"/>
      <c r="Q8" s="375" t="s">
        <v>395</v>
      </c>
      <c r="R8" s="370"/>
      <c r="S8" s="375"/>
      <c r="T8" s="375"/>
      <c r="W8" s="368"/>
    </row>
    <row r="9" spans="1:23" ht="15" customHeight="1">
      <c r="A9" s="367"/>
      <c r="B9" s="367"/>
      <c r="C9" s="375"/>
      <c r="D9" s="375" t="s">
        <v>421</v>
      </c>
      <c r="E9" s="375" t="s">
        <v>358</v>
      </c>
      <c r="F9" s="377"/>
      <c r="G9" s="375"/>
      <c r="H9" s="375"/>
      <c r="I9" s="376" t="s">
        <v>130</v>
      </c>
      <c r="J9" s="379" t="s">
        <v>7</v>
      </c>
      <c r="K9" s="380"/>
      <c r="L9" s="380"/>
      <c r="M9" s="380"/>
      <c r="N9" s="380"/>
      <c r="O9" s="380"/>
      <c r="P9" s="380"/>
      <c r="Q9" s="375"/>
      <c r="R9" s="370"/>
      <c r="S9" s="375"/>
      <c r="T9" s="375"/>
      <c r="W9" s="368"/>
    </row>
    <row r="10" spans="1:23" ht="12.75" customHeight="1">
      <c r="A10" s="367"/>
      <c r="B10" s="367"/>
      <c r="C10" s="375"/>
      <c r="D10" s="375"/>
      <c r="E10" s="375"/>
      <c r="F10" s="377"/>
      <c r="G10" s="375"/>
      <c r="H10" s="375"/>
      <c r="I10" s="377"/>
      <c r="J10" s="369" t="s">
        <v>367</v>
      </c>
      <c r="K10" s="375" t="s">
        <v>429</v>
      </c>
      <c r="L10" s="375" t="s">
        <v>503</v>
      </c>
      <c r="M10" s="375" t="s">
        <v>433</v>
      </c>
      <c r="N10" s="375" t="s">
        <v>435</v>
      </c>
      <c r="O10" s="375" t="s">
        <v>504</v>
      </c>
      <c r="P10" s="369" t="s">
        <v>439</v>
      </c>
      <c r="Q10" s="375"/>
      <c r="R10" s="370"/>
      <c r="S10" s="375"/>
      <c r="T10" s="375"/>
      <c r="W10" s="368"/>
    </row>
    <row r="11" spans="1:23" ht="44.25" customHeight="1">
      <c r="A11" s="367"/>
      <c r="B11" s="367"/>
      <c r="C11" s="375"/>
      <c r="D11" s="375"/>
      <c r="E11" s="375"/>
      <c r="F11" s="378"/>
      <c r="G11" s="375"/>
      <c r="H11" s="375"/>
      <c r="I11" s="378"/>
      <c r="J11" s="369"/>
      <c r="K11" s="375"/>
      <c r="L11" s="375"/>
      <c r="M11" s="375"/>
      <c r="N11" s="375"/>
      <c r="O11" s="375"/>
      <c r="P11" s="369"/>
      <c r="Q11" s="375"/>
      <c r="R11" s="370"/>
      <c r="S11" s="375"/>
      <c r="T11" s="375"/>
      <c r="W11" s="368"/>
    </row>
    <row r="12" spans="1:20" ht="13.5" customHeight="1">
      <c r="A12" s="383" t="s">
        <v>6</v>
      </c>
      <c r="B12" s="384"/>
      <c r="C12" s="144" t="s">
        <v>24</v>
      </c>
      <c r="D12" s="194">
        <v>2</v>
      </c>
      <c r="E12" s="144" t="s">
        <v>26</v>
      </c>
      <c r="F12" s="144" t="s">
        <v>33</v>
      </c>
      <c r="G12" s="144" t="s">
        <v>34</v>
      </c>
      <c r="H12" s="144" t="s">
        <v>35</v>
      </c>
      <c r="I12" s="333">
        <v>7</v>
      </c>
      <c r="J12" s="144" t="s">
        <v>37</v>
      </c>
      <c r="K12" s="144" t="s">
        <v>38</v>
      </c>
      <c r="L12" s="333">
        <v>10</v>
      </c>
      <c r="M12" s="144" t="s">
        <v>53</v>
      </c>
      <c r="N12" s="144" t="s">
        <v>54</v>
      </c>
      <c r="O12" s="333">
        <v>13</v>
      </c>
      <c r="P12" s="144" t="s">
        <v>56</v>
      </c>
      <c r="Q12" s="333">
        <v>15</v>
      </c>
      <c r="R12" s="144" t="s">
        <v>60</v>
      </c>
      <c r="S12" s="144" t="s">
        <v>61</v>
      </c>
      <c r="T12" s="354" t="s">
        <v>62</v>
      </c>
    </row>
    <row r="13" spans="1:24" ht="18" customHeight="1">
      <c r="A13" s="232"/>
      <c r="B13" s="195" t="s">
        <v>392</v>
      </c>
      <c r="C13" s="334">
        <f>SUM(C14:C76)</f>
        <v>457826</v>
      </c>
      <c r="D13" s="334">
        <f aca="true" t="shared" si="0" ref="D13:Q13">SUM(D14:D76)</f>
        <v>290524</v>
      </c>
      <c r="E13" s="334">
        <f t="shared" si="0"/>
        <v>167302</v>
      </c>
      <c r="F13" s="334">
        <f t="shared" si="0"/>
        <v>2466</v>
      </c>
      <c r="G13" s="334">
        <f t="shared" si="0"/>
        <v>201</v>
      </c>
      <c r="H13" s="334">
        <f t="shared" si="0"/>
        <v>455360</v>
      </c>
      <c r="I13" s="334">
        <f t="shared" si="0"/>
        <v>315330</v>
      </c>
      <c r="J13" s="334">
        <f t="shared" si="0"/>
        <v>107919</v>
      </c>
      <c r="K13" s="334">
        <f t="shared" si="0"/>
        <v>2876</v>
      </c>
      <c r="L13" s="334">
        <f t="shared" si="0"/>
        <v>196104</v>
      </c>
      <c r="M13" s="334">
        <f t="shared" si="0"/>
        <v>5247</v>
      </c>
      <c r="N13" s="334">
        <f t="shared" si="0"/>
        <v>651</v>
      </c>
      <c r="O13" s="334">
        <f t="shared" si="0"/>
        <v>25</v>
      </c>
      <c r="P13" s="334">
        <f t="shared" si="0"/>
        <v>2508</v>
      </c>
      <c r="Q13" s="334">
        <f t="shared" si="0"/>
        <v>140030</v>
      </c>
      <c r="R13" s="165">
        <f>L13+M13+N13+O13+P13+Q13</f>
        <v>344565</v>
      </c>
      <c r="S13" s="335">
        <f aca="true" t="shared" si="1" ref="S13:S44">(J13+K13)/I13</f>
        <v>0.3513620651381093</v>
      </c>
      <c r="T13" s="335">
        <f aca="true" t="shared" si="2" ref="T13:T44">I13/H13</f>
        <v>0.6924850667603655</v>
      </c>
      <c r="U13" s="352"/>
      <c r="V13" s="352"/>
      <c r="W13" s="352">
        <f>L13+M13+N13+O13+P13</f>
        <v>204535</v>
      </c>
      <c r="X13" s="352"/>
    </row>
    <row r="14" spans="1:23" s="184" customFormat="1" ht="19.5" customHeight="1">
      <c r="A14" s="197">
        <v>1</v>
      </c>
      <c r="B14" s="163" t="str">
        <f>'[5]Bieu 6'!B15</f>
        <v>An Giang</v>
      </c>
      <c r="C14" s="165">
        <f>'[5]Bieu 6'!C15</f>
        <v>9355</v>
      </c>
      <c r="D14" s="165">
        <v>6241</v>
      </c>
      <c r="E14" s="165">
        <v>3114</v>
      </c>
      <c r="F14" s="165">
        <f>'[5]Bieu 6'!F15</f>
        <v>34</v>
      </c>
      <c r="G14" s="165">
        <f>'[5]Bieu 6'!G15</f>
        <v>0</v>
      </c>
      <c r="H14" s="165">
        <f>'[5]Bieu 6'!H15</f>
        <v>9321</v>
      </c>
      <c r="I14" s="165">
        <f>'[5]Bieu 6'!I15</f>
        <v>6719</v>
      </c>
      <c r="J14" s="165">
        <f>'[5]Bieu 6'!J15</f>
        <v>1801</v>
      </c>
      <c r="K14" s="165">
        <f>'[5]Bieu 6'!K15</f>
        <v>46</v>
      </c>
      <c r="L14" s="165">
        <f>'[5]Bieu 6'!L15</f>
        <v>4653</v>
      </c>
      <c r="M14" s="165">
        <f>'[5]Bieu 6'!M15</f>
        <v>172</v>
      </c>
      <c r="N14" s="165">
        <f>'[5]Bieu 6'!N15</f>
        <v>11</v>
      </c>
      <c r="O14" s="165">
        <f>'[5]Bieu 6'!O15</f>
        <v>0</v>
      </c>
      <c r="P14" s="165">
        <f>'[5]Bieu 6'!P15</f>
        <v>36</v>
      </c>
      <c r="Q14" s="165">
        <f>'[5]Bieu 6'!Q15</f>
        <v>2602</v>
      </c>
      <c r="R14" s="165">
        <f>'[5]Bieu 6'!R15</f>
        <v>7474</v>
      </c>
      <c r="S14" s="335">
        <f t="shared" si="1"/>
        <v>0.27489209703824974</v>
      </c>
      <c r="T14" s="335">
        <f t="shared" si="2"/>
        <v>0.7208454028537711</v>
      </c>
      <c r="U14" s="184">
        <v>14</v>
      </c>
      <c r="V14" s="352">
        <v>58</v>
      </c>
      <c r="W14" s="352">
        <f aca="true" t="shared" si="3" ref="W14:W76">L14+M14+N14+O14+P14</f>
        <v>4872</v>
      </c>
    </row>
    <row r="15" spans="1:23" s="184" customFormat="1" ht="19.5" customHeight="1">
      <c r="A15" s="199">
        <v>2</v>
      </c>
      <c r="B15" s="163" t="str">
        <f>'[5]Bieu 6'!B16</f>
        <v>Bạc Liêu</v>
      </c>
      <c r="C15" s="165">
        <f>'[5]Bieu 6'!C16</f>
        <v>6378</v>
      </c>
      <c r="D15" s="165">
        <v>3834</v>
      </c>
      <c r="E15" s="165">
        <v>2544</v>
      </c>
      <c r="F15" s="165">
        <f>'[5]Bieu 6'!F16</f>
        <v>48</v>
      </c>
      <c r="G15" s="165">
        <f>'[5]Bieu 6'!G16</f>
        <v>0</v>
      </c>
      <c r="H15" s="165">
        <f>'[5]Bieu 6'!H16</f>
        <v>6330</v>
      </c>
      <c r="I15" s="165">
        <f>'[5]Bieu 6'!I16</f>
        <v>5040</v>
      </c>
      <c r="J15" s="165">
        <f>'[5]Bieu 6'!J16</f>
        <v>1737</v>
      </c>
      <c r="K15" s="165">
        <f>'[5]Bieu 6'!K16</f>
        <v>23</v>
      </c>
      <c r="L15" s="165">
        <f>'[5]Bieu 6'!L16</f>
        <v>3211</v>
      </c>
      <c r="M15" s="165">
        <f>'[5]Bieu 6'!M16</f>
        <v>32</v>
      </c>
      <c r="N15" s="165">
        <f>'[5]Bieu 6'!N16</f>
        <v>8</v>
      </c>
      <c r="O15" s="165">
        <f>'[5]Bieu 6'!O16</f>
        <v>2</v>
      </c>
      <c r="P15" s="165">
        <f>'[5]Bieu 6'!P16</f>
        <v>27</v>
      </c>
      <c r="Q15" s="165">
        <f>'[5]Bieu 6'!Q16</f>
        <v>1290</v>
      </c>
      <c r="R15" s="165">
        <f>'[5]Bieu 6'!R16</f>
        <v>4570</v>
      </c>
      <c r="S15" s="335">
        <f t="shared" si="1"/>
        <v>0.3492063492063492</v>
      </c>
      <c r="T15" s="335">
        <f t="shared" si="2"/>
        <v>0.7962085308056872</v>
      </c>
      <c r="U15" s="184">
        <v>29</v>
      </c>
      <c r="V15" s="352">
        <v>38</v>
      </c>
      <c r="W15" s="352">
        <f t="shared" si="3"/>
        <v>3280</v>
      </c>
    </row>
    <row r="16" spans="1:23" s="184" customFormat="1" ht="19.5" customHeight="1">
      <c r="A16" s="197">
        <v>3</v>
      </c>
      <c r="B16" s="163" t="str">
        <f>'[5]Bieu 6'!B17</f>
        <v>Bắc Giang</v>
      </c>
      <c r="C16" s="165">
        <f>'[5]Bieu 6'!C17</f>
        <v>7173</v>
      </c>
      <c r="D16" s="165">
        <v>4715</v>
      </c>
      <c r="E16" s="165">
        <v>2458</v>
      </c>
      <c r="F16" s="165">
        <f>'[5]Bieu 6'!F17</f>
        <v>55</v>
      </c>
      <c r="G16" s="165">
        <f>'[5]Bieu 6'!G17</f>
        <v>4</v>
      </c>
      <c r="H16" s="165">
        <f>'[5]Bieu 6'!H17</f>
        <v>7118</v>
      </c>
      <c r="I16" s="165">
        <f>'[5]Bieu 6'!I17</f>
        <v>3925</v>
      </c>
      <c r="J16" s="165">
        <f>'[5]Bieu 6'!J17</f>
        <v>1859</v>
      </c>
      <c r="K16" s="165">
        <f>'[5]Bieu 6'!K17</f>
        <v>46</v>
      </c>
      <c r="L16" s="165">
        <f>'[5]Bieu 6'!L17</f>
        <v>1928</v>
      </c>
      <c r="M16" s="165">
        <f>'[5]Bieu 6'!M17</f>
        <v>78</v>
      </c>
      <c r="N16" s="165">
        <f>'[5]Bieu 6'!N17</f>
        <v>1</v>
      </c>
      <c r="O16" s="165">
        <f>'[5]Bieu 6'!O17</f>
        <v>0</v>
      </c>
      <c r="P16" s="165">
        <f>'[5]Bieu 6'!P17</f>
        <v>13</v>
      </c>
      <c r="Q16" s="165">
        <f>'[5]Bieu 6'!Q17</f>
        <v>3193</v>
      </c>
      <c r="R16" s="165">
        <f>'[5]Bieu 6'!R17</f>
        <v>5213</v>
      </c>
      <c r="S16" s="335">
        <f t="shared" si="1"/>
        <v>0.4853503184713376</v>
      </c>
      <c r="T16" s="335">
        <f t="shared" si="2"/>
        <v>0.5514189379039056</v>
      </c>
      <c r="U16" s="184">
        <v>27</v>
      </c>
      <c r="V16" s="352">
        <v>21</v>
      </c>
      <c r="W16" s="352">
        <f t="shared" si="3"/>
        <v>2020</v>
      </c>
    </row>
    <row r="17" spans="1:23" s="184" customFormat="1" ht="19.5" customHeight="1">
      <c r="A17" s="199">
        <v>4</v>
      </c>
      <c r="B17" s="163" t="str">
        <f>'[5]Bieu 6'!B18</f>
        <v>Bắc Kạn</v>
      </c>
      <c r="C17" s="165">
        <f>'[5]Bieu 6'!C18</f>
        <v>1085</v>
      </c>
      <c r="D17" s="165">
        <v>558</v>
      </c>
      <c r="E17" s="165">
        <v>527</v>
      </c>
      <c r="F17" s="165">
        <f>'[5]Bieu 6'!F18</f>
        <v>16</v>
      </c>
      <c r="G17" s="165">
        <f>'[5]Bieu 6'!G18</f>
        <v>2</v>
      </c>
      <c r="H17" s="165">
        <f>'[5]Bieu 6'!H18</f>
        <v>1069</v>
      </c>
      <c r="I17" s="165">
        <f>'[5]Bieu 6'!I18</f>
        <v>569</v>
      </c>
      <c r="J17" s="165">
        <f>'[5]Bieu 6'!J18</f>
        <v>408</v>
      </c>
      <c r="K17" s="165">
        <f>'[5]Bieu 6'!K18</f>
        <v>5</v>
      </c>
      <c r="L17" s="165">
        <f>'[5]Bieu 6'!L18</f>
        <v>155</v>
      </c>
      <c r="M17" s="165">
        <f>'[5]Bieu 6'!M18</f>
        <v>0</v>
      </c>
      <c r="N17" s="165">
        <f>'[5]Bieu 6'!N18</f>
        <v>0</v>
      </c>
      <c r="O17" s="165">
        <f>'[5]Bieu 6'!O18</f>
        <v>0</v>
      </c>
      <c r="P17" s="165">
        <f>'[5]Bieu 6'!P18</f>
        <v>1</v>
      </c>
      <c r="Q17" s="165">
        <f>'[5]Bieu 6'!Q18</f>
        <v>500</v>
      </c>
      <c r="R17" s="165">
        <f>'[5]Bieu 6'!R18</f>
        <v>656</v>
      </c>
      <c r="S17" s="335">
        <f t="shared" si="1"/>
        <v>0.7258347978910369</v>
      </c>
      <c r="T17" s="335">
        <f t="shared" si="2"/>
        <v>0.5322731524789522</v>
      </c>
      <c r="U17" s="184">
        <v>61</v>
      </c>
      <c r="V17" s="352">
        <v>1</v>
      </c>
      <c r="W17" s="352">
        <f t="shared" si="3"/>
        <v>156</v>
      </c>
    </row>
    <row r="18" spans="1:23" s="184" customFormat="1" ht="19.5" customHeight="1">
      <c r="A18" s="197">
        <v>5</v>
      </c>
      <c r="B18" s="163" t="str">
        <f>'[5]Bieu 6'!B19</f>
        <v>Bắc Ninh</v>
      </c>
      <c r="C18" s="165">
        <f>'[5]Bieu 6'!C19</f>
        <v>3753</v>
      </c>
      <c r="D18" s="165">
        <v>2218</v>
      </c>
      <c r="E18" s="165">
        <v>1535</v>
      </c>
      <c r="F18" s="165">
        <f>'[5]Bieu 6'!F19</f>
        <v>18</v>
      </c>
      <c r="G18" s="165">
        <f>'[5]Bieu 6'!G19</f>
        <v>0</v>
      </c>
      <c r="H18" s="165">
        <f>'[5]Bieu 6'!H19</f>
        <v>3735</v>
      </c>
      <c r="I18" s="165">
        <f>'[5]Bieu 6'!I19</f>
        <v>2553</v>
      </c>
      <c r="J18" s="165">
        <f>'[5]Bieu 6'!J19</f>
        <v>1173</v>
      </c>
      <c r="K18" s="165">
        <f>'[5]Bieu 6'!K19</f>
        <v>9</v>
      </c>
      <c r="L18" s="165">
        <f>'[5]Bieu 6'!L19</f>
        <v>1312</v>
      </c>
      <c r="M18" s="165">
        <f>'[5]Bieu 6'!M19</f>
        <v>42</v>
      </c>
      <c r="N18" s="165">
        <f>'[5]Bieu 6'!N19</f>
        <v>2</v>
      </c>
      <c r="O18" s="165">
        <f>'[5]Bieu 6'!O19</f>
        <v>0</v>
      </c>
      <c r="P18" s="165">
        <f>'[5]Bieu 6'!P19</f>
        <v>15</v>
      </c>
      <c r="Q18" s="165">
        <f>'[5]Bieu 6'!Q19</f>
        <v>1182</v>
      </c>
      <c r="R18" s="165">
        <f>'[5]Bieu 6'!R19</f>
        <v>2553</v>
      </c>
      <c r="S18" s="335">
        <f t="shared" si="1"/>
        <v>0.46298472385428907</v>
      </c>
      <c r="T18" s="335">
        <f t="shared" si="2"/>
        <v>0.6835341365461848</v>
      </c>
      <c r="U18" s="184">
        <v>41</v>
      </c>
      <c r="V18" s="352">
        <v>28</v>
      </c>
      <c r="W18" s="352">
        <f t="shared" si="3"/>
        <v>1371</v>
      </c>
    </row>
    <row r="19" spans="1:23" s="184" customFormat="1" ht="19.5" customHeight="1">
      <c r="A19" s="199">
        <v>6</v>
      </c>
      <c r="B19" s="163" t="str">
        <f>'[5]Bieu 6'!B20</f>
        <v>Bến Tre</v>
      </c>
      <c r="C19" s="165">
        <f>'[5]Bieu 6'!C20</f>
        <v>9249</v>
      </c>
      <c r="D19" s="165">
        <v>5629</v>
      </c>
      <c r="E19" s="165">
        <v>3620</v>
      </c>
      <c r="F19" s="165">
        <f>'[5]Bieu 6'!F20</f>
        <v>39</v>
      </c>
      <c r="G19" s="165">
        <f>'[5]Bieu 6'!G20</f>
        <v>2</v>
      </c>
      <c r="H19" s="165">
        <f>'[5]Bieu 6'!H20</f>
        <v>9210</v>
      </c>
      <c r="I19" s="165">
        <f>'[5]Bieu 6'!I20</f>
        <v>7195</v>
      </c>
      <c r="J19" s="165">
        <f>'[5]Bieu 6'!J20</f>
        <v>2347</v>
      </c>
      <c r="K19" s="165">
        <f>'[5]Bieu 6'!K20</f>
        <v>65</v>
      </c>
      <c r="L19" s="165">
        <f>'[5]Bieu 6'!L20</f>
        <v>4588</v>
      </c>
      <c r="M19" s="165">
        <f>'[5]Bieu 6'!M20</f>
        <v>167</v>
      </c>
      <c r="N19" s="165">
        <f>'[5]Bieu 6'!N20</f>
        <v>3</v>
      </c>
      <c r="O19" s="165">
        <f>'[5]Bieu 6'!O20</f>
        <v>1</v>
      </c>
      <c r="P19" s="165">
        <f>'[5]Bieu 6'!P20</f>
        <v>24</v>
      </c>
      <c r="Q19" s="165">
        <f>'[5]Bieu 6'!Q20</f>
        <v>2015</v>
      </c>
      <c r="R19" s="165">
        <f>'[5]Bieu 6'!R20</f>
        <v>6798</v>
      </c>
      <c r="S19" s="335">
        <f t="shared" si="1"/>
        <v>0.3352328005559416</v>
      </c>
      <c r="T19" s="335">
        <f t="shared" si="2"/>
        <v>0.7812160694896851</v>
      </c>
      <c r="U19" s="184">
        <v>15</v>
      </c>
      <c r="V19" s="352">
        <v>44</v>
      </c>
      <c r="W19" s="352">
        <f t="shared" si="3"/>
        <v>4783</v>
      </c>
    </row>
    <row r="20" spans="1:23" s="184" customFormat="1" ht="19.5" customHeight="1">
      <c r="A20" s="197">
        <v>7</v>
      </c>
      <c r="B20" s="163" t="str">
        <f>'[5]Bieu 6'!B21</f>
        <v>Bình Dương</v>
      </c>
      <c r="C20" s="165">
        <f>'[5]Bieu 6'!C21</f>
        <v>15402</v>
      </c>
      <c r="D20" s="165">
        <v>8637</v>
      </c>
      <c r="E20" s="165">
        <v>6765</v>
      </c>
      <c r="F20" s="165">
        <f>'[5]Bieu 6'!F21</f>
        <v>72</v>
      </c>
      <c r="G20" s="165">
        <f>'[5]Bieu 6'!G21</f>
        <v>8</v>
      </c>
      <c r="H20" s="165">
        <f>'[5]Bieu 6'!H21</f>
        <v>15330</v>
      </c>
      <c r="I20" s="165">
        <f>'[5]Bieu 6'!I21</f>
        <v>12925</v>
      </c>
      <c r="J20" s="165">
        <f>'[5]Bieu 6'!J21</f>
        <v>4522</v>
      </c>
      <c r="K20" s="165">
        <f>'[5]Bieu 6'!K21</f>
        <v>73</v>
      </c>
      <c r="L20" s="165">
        <f>'[5]Bieu 6'!L21</f>
        <v>7751</v>
      </c>
      <c r="M20" s="165">
        <f>'[5]Bieu 6'!M21</f>
        <v>349</v>
      </c>
      <c r="N20" s="165">
        <f>'[5]Bieu 6'!N21</f>
        <v>23</v>
      </c>
      <c r="O20" s="165">
        <f>'[5]Bieu 6'!O21</f>
        <v>0</v>
      </c>
      <c r="P20" s="165">
        <f>'[5]Bieu 6'!P21</f>
        <v>207</v>
      </c>
      <c r="Q20" s="165">
        <f>'[5]Bieu 6'!Q21</f>
        <v>2405</v>
      </c>
      <c r="R20" s="165">
        <f>'[5]Bieu 6'!R21</f>
        <v>10735</v>
      </c>
      <c r="S20" s="335">
        <f t="shared" si="1"/>
        <v>0.3555125725338491</v>
      </c>
      <c r="T20" s="335">
        <f t="shared" si="2"/>
        <v>0.8431180691454664</v>
      </c>
      <c r="U20" s="184">
        <v>6</v>
      </c>
      <c r="V20" s="352">
        <v>36</v>
      </c>
      <c r="W20" s="352">
        <f t="shared" si="3"/>
        <v>8330</v>
      </c>
    </row>
    <row r="21" spans="1:23" s="184" customFormat="1" ht="19.5" customHeight="1">
      <c r="A21" s="199">
        <v>8</v>
      </c>
      <c r="B21" s="163" t="str">
        <f>'[5]Bieu 6'!B22</f>
        <v>Bình Định</v>
      </c>
      <c r="C21" s="165">
        <f>'[5]Bieu 6'!C22</f>
        <v>5097</v>
      </c>
      <c r="D21" s="165">
        <v>3071</v>
      </c>
      <c r="E21" s="165">
        <v>2026</v>
      </c>
      <c r="F21" s="165">
        <f>'[5]Bieu 6'!F22</f>
        <v>7</v>
      </c>
      <c r="G21" s="165">
        <f>'[5]Bieu 6'!G22</f>
        <v>2</v>
      </c>
      <c r="H21" s="165">
        <f>'[5]Bieu 6'!H22</f>
        <v>5090</v>
      </c>
      <c r="I21" s="165">
        <f>'[5]Bieu 6'!I22</f>
        <v>3095</v>
      </c>
      <c r="J21" s="165">
        <f>'[5]Bieu 6'!J22</f>
        <v>1107</v>
      </c>
      <c r="K21" s="165">
        <f>'[5]Bieu 6'!K22</f>
        <v>19</v>
      </c>
      <c r="L21" s="165">
        <f>'[5]Bieu 6'!L22</f>
        <v>1912</v>
      </c>
      <c r="M21" s="165">
        <f>'[5]Bieu 6'!M22</f>
        <v>30</v>
      </c>
      <c r="N21" s="165">
        <f>'[5]Bieu 6'!N22</f>
        <v>4</v>
      </c>
      <c r="O21" s="165">
        <f>'[5]Bieu 6'!O22</f>
        <v>0</v>
      </c>
      <c r="P21" s="165">
        <f>'[5]Bieu 6'!P22</f>
        <v>23</v>
      </c>
      <c r="Q21" s="165">
        <f>'[5]Bieu 6'!Q22</f>
        <v>1995</v>
      </c>
      <c r="R21" s="165">
        <f>'[5]Bieu 6'!R22</f>
        <v>3964</v>
      </c>
      <c r="S21" s="335">
        <f t="shared" si="1"/>
        <v>0.36381260096930534</v>
      </c>
      <c r="T21" s="335">
        <f t="shared" si="2"/>
        <v>0.6080550098231827</v>
      </c>
      <c r="U21" s="184">
        <v>34</v>
      </c>
      <c r="V21" s="352">
        <v>34</v>
      </c>
      <c r="W21" s="352">
        <f t="shared" si="3"/>
        <v>1969</v>
      </c>
    </row>
    <row r="22" spans="1:23" s="184" customFormat="1" ht="19.5" customHeight="1">
      <c r="A22" s="197">
        <v>9</v>
      </c>
      <c r="B22" s="163" t="str">
        <f>'[5]Bieu 6'!B23</f>
        <v>Bình Phước</v>
      </c>
      <c r="C22" s="165">
        <f>'[5]Bieu 6'!C23</f>
        <v>8451</v>
      </c>
      <c r="D22" s="165">
        <v>5315</v>
      </c>
      <c r="E22" s="165">
        <v>3136</v>
      </c>
      <c r="F22" s="165">
        <f>'[5]Bieu 6'!F23</f>
        <v>90</v>
      </c>
      <c r="G22" s="165">
        <f>'[5]Bieu 6'!G23</f>
        <v>0</v>
      </c>
      <c r="H22" s="165">
        <f>'[5]Bieu 6'!H23</f>
        <v>8361</v>
      </c>
      <c r="I22" s="165">
        <f>'[5]Bieu 6'!I23</f>
        <v>5612</v>
      </c>
      <c r="J22" s="165">
        <f>'[5]Bieu 6'!J23</f>
        <v>1695</v>
      </c>
      <c r="K22" s="165">
        <f>'[5]Bieu 6'!K23</f>
        <v>63</v>
      </c>
      <c r="L22" s="165">
        <f>'[5]Bieu 6'!L23</f>
        <v>3599</v>
      </c>
      <c r="M22" s="165">
        <f>'[5]Bieu 6'!M23</f>
        <v>162</v>
      </c>
      <c r="N22" s="165">
        <f>'[5]Bieu 6'!N23</f>
        <v>7</v>
      </c>
      <c r="O22" s="165">
        <f>'[5]Bieu 6'!O23</f>
        <v>0</v>
      </c>
      <c r="P22" s="165">
        <f>'[5]Bieu 6'!P23</f>
        <v>86</v>
      </c>
      <c r="Q22" s="165">
        <f>'[5]Bieu 6'!Q23</f>
        <v>2749</v>
      </c>
      <c r="R22" s="165">
        <f>'[5]Bieu 6'!R23</f>
        <v>6603</v>
      </c>
      <c r="S22" s="335">
        <f t="shared" si="1"/>
        <v>0.3132573057733428</v>
      </c>
      <c r="T22" s="335">
        <f t="shared" si="2"/>
        <v>0.6712115775624925</v>
      </c>
      <c r="U22" s="184">
        <v>18</v>
      </c>
      <c r="V22" s="352">
        <v>49</v>
      </c>
      <c r="W22" s="352">
        <f t="shared" si="3"/>
        <v>3854</v>
      </c>
    </row>
    <row r="23" spans="1:23" s="184" customFormat="1" ht="19.5" customHeight="1">
      <c r="A23" s="199">
        <v>10</v>
      </c>
      <c r="B23" s="163" t="str">
        <f>'[5]Bieu 6'!B24</f>
        <v>Bình Thuận</v>
      </c>
      <c r="C23" s="165">
        <f>'[5]Bieu 6'!C24</f>
        <v>9795</v>
      </c>
      <c r="D23" s="165">
        <v>6492</v>
      </c>
      <c r="E23" s="165">
        <v>3303</v>
      </c>
      <c r="F23" s="165">
        <f>'[5]Bieu 6'!F24</f>
        <v>43</v>
      </c>
      <c r="G23" s="165">
        <f>'[5]Bieu 6'!G24</f>
        <v>2</v>
      </c>
      <c r="H23" s="165">
        <f>'[5]Bieu 6'!H24</f>
        <v>9752</v>
      </c>
      <c r="I23" s="165">
        <f>'[5]Bieu 6'!I24</f>
        <v>7363</v>
      </c>
      <c r="J23" s="165">
        <f>'[5]Bieu 6'!J24</f>
        <v>2142</v>
      </c>
      <c r="K23" s="165">
        <f>'[5]Bieu 6'!K24</f>
        <v>78</v>
      </c>
      <c r="L23" s="165">
        <f>'[5]Bieu 6'!L24</f>
        <v>4834</v>
      </c>
      <c r="M23" s="165">
        <f>'[5]Bieu 6'!M24</f>
        <v>99</v>
      </c>
      <c r="N23" s="165">
        <f>'[5]Bieu 6'!N24</f>
        <v>21</v>
      </c>
      <c r="O23" s="165">
        <f>'[5]Bieu 6'!O24</f>
        <v>13</v>
      </c>
      <c r="P23" s="165">
        <f>'[5]Bieu 6'!P24</f>
        <v>176</v>
      </c>
      <c r="Q23" s="165">
        <f>'[5]Bieu 6'!Q24</f>
        <v>2389</v>
      </c>
      <c r="R23" s="165">
        <f>'[5]Bieu 6'!R24</f>
        <v>7532</v>
      </c>
      <c r="S23" s="335">
        <f t="shared" si="1"/>
        <v>0.3015075376884422</v>
      </c>
      <c r="T23" s="335">
        <f t="shared" si="2"/>
        <v>0.7550246103363413</v>
      </c>
      <c r="U23" s="184">
        <v>11</v>
      </c>
      <c r="V23" s="352">
        <v>53</v>
      </c>
      <c r="W23" s="352">
        <f t="shared" si="3"/>
        <v>5143</v>
      </c>
    </row>
    <row r="24" spans="1:23" s="184" customFormat="1" ht="19.5" customHeight="1">
      <c r="A24" s="197">
        <v>11</v>
      </c>
      <c r="B24" s="163" t="str">
        <f>'[5]Bieu 6'!B25</f>
        <v>BR-Vũng Tàu</v>
      </c>
      <c r="C24" s="165">
        <f>'[5]Bieu 6'!C25</f>
        <v>7901</v>
      </c>
      <c r="D24" s="165">
        <v>4675</v>
      </c>
      <c r="E24" s="165">
        <v>3226</v>
      </c>
      <c r="F24" s="165">
        <f>'[5]Bieu 6'!F25</f>
        <v>23</v>
      </c>
      <c r="G24" s="165">
        <f>'[5]Bieu 6'!G25</f>
        <v>4</v>
      </c>
      <c r="H24" s="165">
        <f>'[5]Bieu 6'!H25</f>
        <v>7878</v>
      </c>
      <c r="I24" s="165">
        <f>'[5]Bieu 6'!I25</f>
        <v>5745</v>
      </c>
      <c r="J24" s="165">
        <f>'[5]Bieu 6'!J25</f>
        <v>2096</v>
      </c>
      <c r="K24" s="165">
        <f>'[5]Bieu 6'!K25</f>
        <v>33</v>
      </c>
      <c r="L24" s="165">
        <f>'[5]Bieu 6'!L25</f>
        <v>3450</v>
      </c>
      <c r="M24" s="165">
        <f>'[5]Bieu 6'!M25</f>
        <v>144</v>
      </c>
      <c r="N24" s="165">
        <f>'[5]Bieu 6'!N25</f>
        <v>9</v>
      </c>
      <c r="O24" s="165">
        <f>'[5]Bieu 6'!O25</f>
        <v>0</v>
      </c>
      <c r="P24" s="165">
        <f>'[5]Bieu 6'!P25</f>
        <v>13</v>
      </c>
      <c r="Q24" s="165">
        <f>'[5]Bieu 6'!Q25</f>
        <v>2133</v>
      </c>
      <c r="R24" s="165">
        <f>'[5]Bieu 6'!R25</f>
        <v>5749</v>
      </c>
      <c r="S24" s="335">
        <f t="shared" si="1"/>
        <v>0.37058311575282854</v>
      </c>
      <c r="T24" s="335">
        <f t="shared" si="2"/>
        <v>0.7292460015232293</v>
      </c>
      <c r="U24" s="184">
        <v>22</v>
      </c>
      <c r="V24" s="352">
        <v>33</v>
      </c>
      <c r="W24" s="352">
        <f t="shared" si="3"/>
        <v>3616</v>
      </c>
    </row>
    <row r="25" spans="1:23" s="184" customFormat="1" ht="19.5" customHeight="1">
      <c r="A25" s="199">
        <v>12</v>
      </c>
      <c r="B25" s="163" t="str">
        <f>'[5]Bieu 6'!B26</f>
        <v>Cà Mau</v>
      </c>
      <c r="C25" s="165">
        <f>'[5]Bieu 6'!C26</f>
        <v>9774</v>
      </c>
      <c r="D25" s="165">
        <v>6869</v>
      </c>
      <c r="E25" s="165">
        <v>2905</v>
      </c>
      <c r="F25" s="165">
        <f>'[5]Bieu 6'!F26</f>
        <v>66</v>
      </c>
      <c r="G25" s="165">
        <f>'[5]Bieu 6'!G26</f>
        <v>0</v>
      </c>
      <c r="H25" s="165">
        <f>'[5]Bieu 6'!H26</f>
        <v>9708</v>
      </c>
      <c r="I25" s="165">
        <f>'[5]Bieu 6'!I26</f>
        <v>6453</v>
      </c>
      <c r="J25" s="165">
        <f>'[5]Bieu 6'!J26</f>
        <v>1906</v>
      </c>
      <c r="K25" s="165">
        <f>'[5]Bieu 6'!K26</f>
        <v>62</v>
      </c>
      <c r="L25" s="165">
        <f>'[5]Bieu 6'!L26</f>
        <v>4331</v>
      </c>
      <c r="M25" s="165">
        <f>'[5]Bieu 6'!M26</f>
        <v>85</v>
      </c>
      <c r="N25" s="165">
        <f>'[5]Bieu 6'!N26</f>
        <v>17</v>
      </c>
      <c r="O25" s="165">
        <f>'[5]Bieu 6'!O26</f>
        <v>0</v>
      </c>
      <c r="P25" s="165">
        <f>'[5]Bieu 6'!P26</f>
        <v>52</v>
      </c>
      <c r="Q25" s="165">
        <f>'[5]Bieu 6'!Q26</f>
        <v>3255</v>
      </c>
      <c r="R25" s="165">
        <f>'[5]Bieu 6'!R26</f>
        <v>7740</v>
      </c>
      <c r="S25" s="335">
        <f t="shared" si="1"/>
        <v>0.30497443049744305</v>
      </c>
      <c r="T25" s="335">
        <f t="shared" si="2"/>
        <v>0.6647095179233622</v>
      </c>
      <c r="U25" s="184">
        <v>12</v>
      </c>
      <c r="V25" s="352">
        <v>51</v>
      </c>
      <c r="W25" s="352">
        <f t="shared" si="3"/>
        <v>4485</v>
      </c>
    </row>
    <row r="26" spans="1:23" s="184" customFormat="1" ht="19.5" customHeight="1">
      <c r="A26" s="197">
        <v>13</v>
      </c>
      <c r="B26" s="163" t="str">
        <f>'[5]Bieu 6'!B27</f>
        <v>Cao Bằng</v>
      </c>
      <c r="C26" s="165">
        <f>'[5]Bieu 6'!C27</f>
        <v>1064</v>
      </c>
      <c r="D26" s="165">
        <v>533</v>
      </c>
      <c r="E26" s="165">
        <v>531</v>
      </c>
      <c r="F26" s="165">
        <f>'[5]Bieu 6'!F27</f>
        <v>7</v>
      </c>
      <c r="G26" s="165">
        <f>'[5]Bieu 6'!G27</f>
        <v>0</v>
      </c>
      <c r="H26" s="165">
        <f>'[5]Bieu 6'!H27</f>
        <v>1057</v>
      </c>
      <c r="I26" s="165">
        <f>'[5]Bieu 6'!I27</f>
        <v>686</v>
      </c>
      <c r="J26" s="165">
        <f>'[5]Bieu 6'!J27</f>
        <v>375</v>
      </c>
      <c r="K26" s="165">
        <f>'[5]Bieu 6'!K27</f>
        <v>2</v>
      </c>
      <c r="L26" s="165">
        <f>'[5]Bieu 6'!L27</f>
        <v>297</v>
      </c>
      <c r="M26" s="165">
        <f>'[5]Bieu 6'!M27</f>
        <v>3</v>
      </c>
      <c r="N26" s="165">
        <f>'[5]Bieu 6'!N27</f>
        <v>2</v>
      </c>
      <c r="O26" s="165">
        <f>'[5]Bieu 6'!O27</f>
        <v>0</v>
      </c>
      <c r="P26" s="165">
        <f>'[5]Bieu 6'!P27</f>
        <v>7</v>
      </c>
      <c r="Q26" s="165">
        <f>'[5]Bieu 6'!Q27</f>
        <v>371</v>
      </c>
      <c r="R26" s="165">
        <f>'[5]Bieu 6'!R27</f>
        <v>680</v>
      </c>
      <c r="S26" s="335">
        <f t="shared" si="1"/>
        <v>0.5495626822157434</v>
      </c>
      <c r="T26" s="335">
        <f t="shared" si="2"/>
        <v>0.6490066225165563</v>
      </c>
      <c r="U26" s="184">
        <v>62</v>
      </c>
      <c r="V26" s="352">
        <v>15</v>
      </c>
      <c r="W26" s="352">
        <f t="shared" si="3"/>
        <v>309</v>
      </c>
    </row>
    <row r="27" spans="1:23" s="184" customFormat="1" ht="19.5" customHeight="1">
      <c r="A27" s="199">
        <v>14</v>
      </c>
      <c r="B27" s="163" t="str">
        <f>'[5]Bieu 6'!B28</f>
        <v>Cần Thơ</v>
      </c>
      <c r="C27" s="165">
        <f>'[5]Bieu 6'!C28</f>
        <v>8810</v>
      </c>
      <c r="D27" s="165">
        <v>5856</v>
      </c>
      <c r="E27" s="165">
        <v>2954</v>
      </c>
      <c r="F27" s="165">
        <f>'[5]Bieu 6'!F28</f>
        <v>37</v>
      </c>
      <c r="G27" s="165">
        <f>'[5]Bieu 6'!G28</f>
        <v>7</v>
      </c>
      <c r="H27" s="165">
        <f>'[5]Bieu 6'!H28</f>
        <v>8773</v>
      </c>
      <c r="I27" s="165">
        <f>'[5]Bieu 6'!I28</f>
        <v>6257</v>
      </c>
      <c r="J27" s="165">
        <f>'[5]Bieu 6'!J28</f>
        <v>1675</v>
      </c>
      <c r="K27" s="165">
        <f>'[5]Bieu 6'!K28</f>
        <v>96</v>
      </c>
      <c r="L27" s="165">
        <f>'[5]Bieu 6'!L28</f>
        <v>4206</v>
      </c>
      <c r="M27" s="165">
        <f>'[5]Bieu 6'!M28</f>
        <v>103</v>
      </c>
      <c r="N27" s="165">
        <f>'[5]Bieu 6'!N28</f>
        <v>21</v>
      </c>
      <c r="O27" s="165">
        <f>'[5]Bieu 6'!O28</f>
        <v>2</v>
      </c>
      <c r="P27" s="165">
        <f>'[5]Bieu 6'!P28</f>
        <v>154</v>
      </c>
      <c r="Q27" s="165">
        <f>'[5]Bieu 6'!Q28</f>
        <v>2516</v>
      </c>
      <c r="R27" s="165">
        <f>'[5]Bieu 6'!R28</f>
        <v>7002</v>
      </c>
      <c r="S27" s="335">
        <f t="shared" si="1"/>
        <v>0.28304299184912896</v>
      </c>
      <c r="T27" s="335">
        <f t="shared" si="2"/>
        <v>0.7132109882594323</v>
      </c>
      <c r="U27" s="184">
        <v>17</v>
      </c>
      <c r="V27" s="352">
        <v>55</v>
      </c>
      <c r="W27" s="352">
        <f t="shared" si="3"/>
        <v>4486</v>
      </c>
    </row>
    <row r="28" spans="1:23" s="184" customFormat="1" ht="19.5" customHeight="1">
      <c r="A28" s="197">
        <v>15</v>
      </c>
      <c r="B28" s="163" t="str">
        <f>'[5]Bieu 6'!B29</f>
        <v>Đà Nẵng</v>
      </c>
      <c r="C28" s="165">
        <f>'[5]Bieu 6'!C29</f>
        <v>7272</v>
      </c>
      <c r="D28" s="165">
        <v>4825</v>
      </c>
      <c r="E28" s="165">
        <v>2447</v>
      </c>
      <c r="F28" s="165">
        <f>'[5]Bieu 6'!F29</f>
        <v>74</v>
      </c>
      <c r="G28" s="165">
        <f>'[5]Bieu 6'!G29</f>
        <v>7</v>
      </c>
      <c r="H28" s="165">
        <f>'[5]Bieu 6'!H29</f>
        <v>7198</v>
      </c>
      <c r="I28" s="165">
        <f>'[5]Bieu 6'!I29</f>
        <v>4513</v>
      </c>
      <c r="J28" s="165">
        <f>'[5]Bieu 6'!J29</f>
        <v>1478</v>
      </c>
      <c r="K28" s="165">
        <f>'[5]Bieu 6'!K29</f>
        <v>67</v>
      </c>
      <c r="L28" s="165">
        <f>'[5]Bieu 6'!L29</f>
        <v>2896</v>
      </c>
      <c r="M28" s="165">
        <f>'[5]Bieu 6'!M29</f>
        <v>46</v>
      </c>
      <c r="N28" s="165">
        <f>'[5]Bieu 6'!N29</f>
        <v>9</v>
      </c>
      <c r="O28" s="165">
        <f>'[5]Bieu 6'!O29</f>
        <v>0</v>
      </c>
      <c r="P28" s="165">
        <f>'[5]Bieu 6'!P29</f>
        <v>17</v>
      </c>
      <c r="Q28" s="165">
        <f>'[5]Bieu 6'!Q29</f>
        <v>2685</v>
      </c>
      <c r="R28" s="165">
        <f>'[5]Bieu 6'!R29</f>
        <v>5653</v>
      </c>
      <c r="S28" s="335">
        <f t="shared" si="1"/>
        <v>0.34234433857744295</v>
      </c>
      <c r="T28" s="335">
        <f t="shared" si="2"/>
        <v>0.626979716587941</v>
      </c>
      <c r="U28" s="184">
        <v>26</v>
      </c>
      <c r="V28" s="352">
        <v>42</v>
      </c>
      <c r="W28" s="352">
        <f t="shared" si="3"/>
        <v>2968</v>
      </c>
    </row>
    <row r="29" spans="1:23" s="184" customFormat="1" ht="19.5" customHeight="1">
      <c r="A29" s="199">
        <v>16</v>
      </c>
      <c r="B29" s="163" t="str">
        <f>'[5]Bieu 6'!B30</f>
        <v>Đắk Lắc</v>
      </c>
      <c r="C29" s="165">
        <f>'[5]Bieu 6'!C30</f>
        <v>9506</v>
      </c>
      <c r="D29" s="165">
        <v>5172</v>
      </c>
      <c r="E29" s="165">
        <v>4334</v>
      </c>
      <c r="F29" s="165">
        <f>'[5]Bieu 6'!F30</f>
        <v>38</v>
      </c>
      <c r="G29" s="165">
        <f>'[5]Bieu 6'!G30</f>
        <v>17</v>
      </c>
      <c r="H29" s="165">
        <f>'[5]Bieu 6'!H30</f>
        <v>9468</v>
      </c>
      <c r="I29" s="165">
        <f>'[5]Bieu 6'!I30</f>
        <v>6786</v>
      </c>
      <c r="J29" s="165">
        <f>'[5]Bieu 6'!J30</f>
        <v>3061</v>
      </c>
      <c r="K29" s="165">
        <f>'[5]Bieu 6'!K30</f>
        <v>87</v>
      </c>
      <c r="L29" s="165">
        <f>'[5]Bieu 6'!L30</f>
        <v>3469</v>
      </c>
      <c r="M29" s="165">
        <f>'[5]Bieu 6'!M30</f>
        <v>127</v>
      </c>
      <c r="N29" s="165">
        <f>'[5]Bieu 6'!N30</f>
        <v>7</v>
      </c>
      <c r="O29" s="165">
        <f>'[5]Bieu 6'!O30</f>
        <v>0</v>
      </c>
      <c r="P29" s="165">
        <f>'[5]Bieu 6'!P30</f>
        <v>35</v>
      </c>
      <c r="Q29" s="165">
        <f>'[5]Bieu 6'!Q30</f>
        <v>2682</v>
      </c>
      <c r="R29" s="165">
        <f>'[5]Bieu 6'!R30</f>
        <v>6320</v>
      </c>
      <c r="S29" s="335">
        <f t="shared" si="1"/>
        <v>0.46389625699970527</v>
      </c>
      <c r="T29" s="335">
        <f t="shared" si="2"/>
        <v>0.7167300380228137</v>
      </c>
      <c r="U29" s="184">
        <v>13</v>
      </c>
      <c r="V29" s="352">
        <v>27</v>
      </c>
      <c r="W29" s="352">
        <f t="shared" si="3"/>
        <v>3638</v>
      </c>
    </row>
    <row r="30" spans="1:23" s="184" customFormat="1" ht="19.5" customHeight="1">
      <c r="A30" s="197">
        <v>17</v>
      </c>
      <c r="B30" s="163" t="str">
        <f>'[5]Bieu 6'!B31</f>
        <v>Đắk Nông</v>
      </c>
      <c r="C30" s="165">
        <f>'[5]Bieu 6'!C31</f>
        <v>3322</v>
      </c>
      <c r="D30" s="165">
        <v>2149</v>
      </c>
      <c r="E30" s="165">
        <v>1173</v>
      </c>
      <c r="F30" s="165">
        <f>'[5]Bieu 6'!F31</f>
        <v>9</v>
      </c>
      <c r="G30" s="165">
        <f>'[5]Bieu 6'!G31</f>
        <v>1</v>
      </c>
      <c r="H30" s="165">
        <f>'[5]Bieu 6'!H31</f>
        <v>3313</v>
      </c>
      <c r="I30" s="165">
        <f>'[5]Bieu 6'!I31</f>
        <v>2234</v>
      </c>
      <c r="J30" s="165">
        <f>'[5]Bieu 6'!J31</f>
        <v>720</v>
      </c>
      <c r="K30" s="165">
        <f>'[5]Bieu 6'!K31</f>
        <v>16</v>
      </c>
      <c r="L30" s="165">
        <f>'[5]Bieu 6'!L31</f>
        <v>1419</v>
      </c>
      <c r="M30" s="165">
        <f>'[5]Bieu 6'!M31</f>
        <v>75</v>
      </c>
      <c r="N30" s="165">
        <f>'[5]Bieu 6'!N31</f>
        <v>2</v>
      </c>
      <c r="O30" s="165">
        <f>'[5]Bieu 6'!O31</f>
        <v>0</v>
      </c>
      <c r="P30" s="165">
        <f>'[5]Bieu 6'!P31</f>
        <v>2</v>
      </c>
      <c r="Q30" s="165">
        <f>'[5]Bieu 6'!Q31</f>
        <v>1079</v>
      </c>
      <c r="R30" s="165">
        <f>'[5]Bieu 6'!R31</f>
        <v>2577</v>
      </c>
      <c r="S30" s="335">
        <f t="shared" si="1"/>
        <v>0.3294538943598926</v>
      </c>
      <c r="T30" s="335">
        <f t="shared" si="2"/>
        <v>0.6743133111983097</v>
      </c>
      <c r="U30" s="184">
        <v>43</v>
      </c>
      <c r="V30" s="352">
        <v>45</v>
      </c>
      <c r="W30" s="352">
        <f t="shared" si="3"/>
        <v>1498</v>
      </c>
    </row>
    <row r="31" spans="1:23" s="184" customFormat="1" ht="19.5" customHeight="1">
      <c r="A31" s="199">
        <v>18</v>
      </c>
      <c r="B31" s="163" t="str">
        <f>'[5]Bieu 6'!B32</f>
        <v>Điện Biên</v>
      </c>
      <c r="C31" s="165">
        <f>'[5]Bieu 6'!C32</f>
        <v>1385</v>
      </c>
      <c r="D31" s="165">
        <v>498</v>
      </c>
      <c r="E31" s="165">
        <v>887</v>
      </c>
      <c r="F31" s="165">
        <f>'[5]Bieu 6'!F32</f>
        <v>25</v>
      </c>
      <c r="G31" s="165">
        <f>'[5]Bieu 6'!G32</f>
        <v>0</v>
      </c>
      <c r="H31" s="165">
        <f>'[5]Bieu 6'!H32</f>
        <v>1360</v>
      </c>
      <c r="I31" s="165">
        <f>'[5]Bieu 6'!I32</f>
        <v>954</v>
      </c>
      <c r="J31" s="165">
        <f>'[5]Bieu 6'!J32</f>
        <v>687</v>
      </c>
      <c r="K31" s="165">
        <f>'[5]Bieu 6'!K32</f>
        <v>4</v>
      </c>
      <c r="L31" s="165">
        <f>'[5]Bieu 6'!L32</f>
        <v>252</v>
      </c>
      <c r="M31" s="165">
        <f>'[5]Bieu 6'!M32</f>
        <v>6</v>
      </c>
      <c r="N31" s="165">
        <f>'[5]Bieu 6'!N32</f>
        <v>0</v>
      </c>
      <c r="O31" s="165">
        <f>'[5]Bieu 6'!O32</f>
        <v>0</v>
      </c>
      <c r="P31" s="165">
        <f>'[5]Bieu 6'!P32</f>
        <v>5</v>
      </c>
      <c r="Q31" s="165">
        <f>'[5]Bieu 6'!Q32</f>
        <v>406</v>
      </c>
      <c r="R31" s="165">
        <f>'[5]Bieu 6'!R32</f>
        <v>669</v>
      </c>
      <c r="S31" s="335">
        <f t="shared" si="1"/>
        <v>0.7243186582809225</v>
      </c>
      <c r="T31" s="335">
        <f t="shared" si="2"/>
        <v>0.7014705882352941</v>
      </c>
      <c r="U31" s="184">
        <v>59</v>
      </c>
      <c r="V31" s="352">
        <v>2</v>
      </c>
      <c r="W31" s="352">
        <f t="shared" si="3"/>
        <v>263</v>
      </c>
    </row>
    <row r="32" spans="1:23" s="184" customFormat="1" ht="19.5" customHeight="1">
      <c r="A32" s="197">
        <v>19</v>
      </c>
      <c r="B32" s="163" t="str">
        <f>'[5]Bieu 6'!B33</f>
        <v>Đồng Nai</v>
      </c>
      <c r="C32" s="165">
        <f>'[5]Bieu 6'!C33</f>
        <v>17009</v>
      </c>
      <c r="D32" s="165">
        <v>11943</v>
      </c>
      <c r="E32" s="165">
        <v>5066</v>
      </c>
      <c r="F32" s="165">
        <f>'[5]Bieu 6'!F33</f>
        <v>105</v>
      </c>
      <c r="G32" s="165">
        <f>'[5]Bieu 6'!G33</f>
        <v>23</v>
      </c>
      <c r="H32" s="165">
        <f>'[5]Bieu 6'!H33</f>
        <v>16904</v>
      </c>
      <c r="I32" s="165">
        <f>'[5]Bieu 6'!I33</f>
        <v>11450</v>
      </c>
      <c r="J32" s="165">
        <f>'[5]Bieu 6'!J33</f>
        <v>3590</v>
      </c>
      <c r="K32" s="165">
        <f>'[5]Bieu 6'!K33</f>
        <v>94</v>
      </c>
      <c r="L32" s="165">
        <f>'[5]Bieu 6'!L33</f>
        <v>7364</v>
      </c>
      <c r="M32" s="165">
        <f>'[5]Bieu 6'!M33</f>
        <v>338</v>
      </c>
      <c r="N32" s="165">
        <f>'[5]Bieu 6'!N33</f>
        <v>28</v>
      </c>
      <c r="O32" s="165">
        <f>'[5]Bieu 6'!O33</f>
        <v>1</v>
      </c>
      <c r="P32" s="165">
        <f>'[5]Bieu 6'!P33</f>
        <v>35</v>
      </c>
      <c r="Q32" s="165">
        <f>'[5]Bieu 6'!Q33</f>
        <v>5454</v>
      </c>
      <c r="R32" s="165">
        <f>'[5]Bieu 6'!R33</f>
        <v>13220</v>
      </c>
      <c r="S32" s="335">
        <f t="shared" si="1"/>
        <v>0.32174672489082967</v>
      </c>
      <c r="T32" s="335">
        <f t="shared" si="2"/>
        <v>0.6773544723142452</v>
      </c>
      <c r="U32" s="184">
        <v>5</v>
      </c>
      <c r="V32" s="352">
        <v>46</v>
      </c>
      <c r="W32" s="352">
        <f t="shared" si="3"/>
        <v>7766</v>
      </c>
    </row>
    <row r="33" spans="1:23" s="184" customFormat="1" ht="19.5" customHeight="1">
      <c r="A33" s="199">
        <v>20</v>
      </c>
      <c r="B33" s="163" t="str">
        <f>'[5]Bieu 6'!B34</f>
        <v>Đồng Tháp</v>
      </c>
      <c r="C33" s="165">
        <f>'[5]Bieu 6'!C34</f>
        <v>10459</v>
      </c>
      <c r="D33" s="165">
        <v>5261</v>
      </c>
      <c r="E33" s="165">
        <v>5198</v>
      </c>
      <c r="F33" s="165">
        <f>'[5]Bieu 6'!F34</f>
        <v>37</v>
      </c>
      <c r="G33" s="165">
        <f>'[5]Bieu 6'!G34</f>
        <v>0</v>
      </c>
      <c r="H33" s="165">
        <f>'[5]Bieu 6'!H34</f>
        <v>10422</v>
      </c>
      <c r="I33" s="165">
        <f>'[5]Bieu 6'!I34</f>
        <v>7553</v>
      </c>
      <c r="J33" s="165">
        <f>'[5]Bieu 6'!J34</f>
        <v>3572</v>
      </c>
      <c r="K33" s="165">
        <f>'[5]Bieu 6'!K34</f>
        <v>87</v>
      </c>
      <c r="L33" s="165">
        <f>'[5]Bieu 6'!L34</f>
        <v>3718</v>
      </c>
      <c r="M33" s="165">
        <f>'[5]Bieu 6'!M34</f>
        <v>136</v>
      </c>
      <c r="N33" s="165">
        <f>'[5]Bieu 6'!N34</f>
        <v>9</v>
      </c>
      <c r="O33" s="165">
        <f>'[5]Bieu 6'!O34</f>
        <v>0</v>
      </c>
      <c r="P33" s="165">
        <f>'[5]Bieu 6'!P34</f>
        <v>31</v>
      </c>
      <c r="Q33" s="165">
        <f>'[5]Bieu 6'!Q34</f>
        <v>2869</v>
      </c>
      <c r="R33" s="165">
        <f>'[5]Bieu 6'!R34</f>
        <v>6763</v>
      </c>
      <c r="S33" s="335">
        <f t="shared" si="1"/>
        <v>0.4844432675757977</v>
      </c>
      <c r="T33" s="335">
        <f t="shared" si="2"/>
        <v>0.7247169449241988</v>
      </c>
      <c r="U33" s="184">
        <v>10</v>
      </c>
      <c r="V33" s="352">
        <v>22</v>
      </c>
      <c r="W33" s="352">
        <f t="shared" si="3"/>
        <v>3894</v>
      </c>
    </row>
    <row r="34" spans="1:23" s="184" customFormat="1" ht="19.5" customHeight="1">
      <c r="A34" s="197">
        <v>21</v>
      </c>
      <c r="B34" s="163" t="str">
        <f>'[5]Bieu 6'!B35</f>
        <v>Gia Lai</v>
      </c>
      <c r="C34" s="165">
        <f>'[5]Bieu 6'!C35</f>
        <v>7793</v>
      </c>
      <c r="D34" s="165">
        <v>5075</v>
      </c>
      <c r="E34" s="165">
        <v>2718</v>
      </c>
      <c r="F34" s="165">
        <f>'[5]Bieu 6'!F35</f>
        <v>29</v>
      </c>
      <c r="G34" s="165">
        <f>'[5]Bieu 6'!G35</f>
        <v>62</v>
      </c>
      <c r="H34" s="165">
        <f>'[5]Bieu 6'!H35</f>
        <v>7764</v>
      </c>
      <c r="I34" s="165">
        <f>'[5]Bieu 6'!I35</f>
        <v>5190</v>
      </c>
      <c r="J34" s="165">
        <f>'[5]Bieu 6'!J35</f>
        <v>1732</v>
      </c>
      <c r="K34" s="165">
        <f>'[5]Bieu 6'!K35</f>
        <v>53</v>
      </c>
      <c r="L34" s="165">
        <f>'[5]Bieu 6'!L35</f>
        <v>3298</v>
      </c>
      <c r="M34" s="165">
        <f>'[5]Bieu 6'!M35</f>
        <v>73</v>
      </c>
      <c r="N34" s="165">
        <f>'[5]Bieu 6'!N35</f>
        <v>20</v>
      </c>
      <c r="O34" s="165">
        <f>'[5]Bieu 6'!O35</f>
        <v>0</v>
      </c>
      <c r="P34" s="165">
        <f>'[5]Bieu 6'!P35</f>
        <v>14</v>
      </c>
      <c r="Q34" s="165">
        <f>'[5]Bieu 6'!Q35</f>
        <v>2574</v>
      </c>
      <c r="R34" s="165">
        <f>'[5]Bieu 6'!R35</f>
        <v>5979</v>
      </c>
      <c r="S34" s="335">
        <f t="shared" si="1"/>
        <v>0.3439306358381503</v>
      </c>
      <c r="T34" s="335">
        <f t="shared" si="2"/>
        <v>0.6684698608964451</v>
      </c>
      <c r="U34" s="184">
        <v>23</v>
      </c>
      <c r="V34" s="352">
        <v>39</v>
      </c>
      <c r="W34" s="352">
        <f t="shared" si="3"/>
        <v>3405</v>
      </c>
    </row>
    <row r="35" spans="1:23" s="184" customFormat="1" ht="19.5" customHeight="1">
      <c r="A35" s="199">
        <v>22</v>
      </c>
      <c r="B35" s="163" t="str">
        <f>'[5]Bieu 6'!B36</f>
        <v>Hà Giang</v>
      </c>
      <c r="C35" s="165">
        <f>'[5]Bieu 6'!C36</f>
        <v>1182</v>
      </c>
      <c r="D35" s="165">
        <v>474</v>
      </c>
      <c r="E35" s="165">
        <v>708</v>
      </c>
      <c r="F35" s="165">
        <f>'[5]Bieu 6'!F36</f>
        <v>3</v>
      </c>
      <c r="G35" s="165">
        <f>'[5]Bieu 6'!G36</f>
        <v>1</v>
      </c>
      <c r="H35" s="165">
        <f>'[5]Bieu 6'!H36</f>
        <v>1179</v>
      </c>
      <c r="I35" s="165">
        <f>'[5]Bieu 6'!I36</f>
        <v>814</v>
      </c>
      <c r="J35" s="165">
        <f>'[5]Bieu 6'!J36</f>
        <v>488</v>
      </c>
      <c r="K35" s="165">
        <f>'[5]Bieu 6'!K36</f>
        <v>6</v>
      </c>
      <c r="L35" s="165">
        <f>'[5]Bieu 6'!L36</f>
        <v>303</v>
      </c>
      <c r="M35" s="165">
        <f>'[5]Bieu 6'!M36</f>
        <v>8</v>
      </c>
      <c r="N35" s="165">
        <f>'[5]Bieu 6'!N36</f>
        <v>0</v>
      </c>
      <c r="O35" s="165">
        <f>'[5]Bieu 6'!O36</f>
        <v>0</v>
      </c>
      <c r="P35" s="165">
        <f>'[5]Bieu 6'!P36</f>
        <v>9</v>
      </c>
      <c r="Q35" s="165">
        <f>'[5]Bieu 6'!Q36</f>
        <v>365</v>
      </c>
      <c r="R35" s="165">
        <f>'[5]Bieu 6'!R36</f>
        <v>685</v>
      </c>
      <c r="S35" s="335">
        <f t="shared" si="1"/>
        <v>0.6068796068796068</v>
      </c>
      <c r="T35" s="335">
        <f t="shared" si="2"/>
        <v>0.6904156064461408</v>
      </c>
      <c r="U35" s="184">
        <v>60</v>
      </c>
      <c r="V35" s="352">
        <v>9</v>
      </c>
      <c r="W35" s="352">
        <f t="shared" si="3"/>
        <v>320</v>
      </c>
    </row>
    <row r="36" spans="1:23" s="184" customFormat="1" ht="19.5" customHeight="1">
      <c r="A36" s="197">
        <v>23</v>
      </c>
      <c r="B36" s="163" t="str">
        <f>'[5]Bieu 6'!B37</f>
        <v>Hà Nam</v>
      </c>
      <c r="C36" s="165">
        <f>'[5]Bieu 6'!C37</f>
        <v>1496</v>
      </c>
      <c r="D36" s="165">
        <v>969</v>
      </c>
      <c r="E36" s="165">
        <v>527</v>
      </c>
      <c r="F36" s="165">
        <f>'[5]Bieu 6'!F37</f>
        <v>9</v>
      </c>
      <c r="G36" s="165">
        <f>'[5]Bieu 6'!G37</f>
        <v>0</v>
      </c>
      <c r="H36" s="165">
        <f>'[5]Bieu 6'!H37</f>
        <v>1487</v>
      </c>
      <c r="I36" s="165">
        <f>'[5]Bieu 6'!I37</f>
        <v>676</v>
      </c>
      <c r="J36" s="165">
        <f>'[5]Bieu 6'!J37</f>
        <v>389</v>
      </c>
      <c r="K36" s="165">
        <f>'[5]Bieu 6'!K37</f>
        <v>5</v>
      </c>
      <c r="L36" s="165">
        <f>'[5]Bieu 6'!L37</f>
        <v>273</v>
      </c>
      <c r="M36" s="165">
        <f>'[5]Bieu 6'!M37</f>
        <v>1</v>
      </c>
      <c r="N36" s="165">
        <f>'[5]Bieu 6'!N37</f>
        <v>4</v>
      </c>
      <c r="O36" s="165">
        <f>'[5]Bieu 6'!O37</f>
        <v>0</v>
      </c>
      <c r="P36" s="165">
        <f>'[5]Bieu 6'!P37</f>
        <v>4</v>
      </c>
      <c r="Q36" s="165">
        <f>'[5]Bieu 6'!Q37</f>
        <v>811</v>
      </c>
      <c r="R36" s="165">
        <f>'[5]Bieu 6'!R37</f>
        <v>1093</v>
      </c>
      <c r="S36" s="335">
        <f t="shared" si="1"/>
        <v>0.5828402366863905</v>
      </c>
      <c r="T36" s="335">
        <f t="shared" si="2"/>
        <v>0.4546065904505716</v>
      </c>
      <c r="U36" s="184">
        <v>58</v>
      </c>
      <c r="V36" s="352">
        <v>11</v>
      </c>
      <c r="W36" s="352">
        <f t="shared" si="3"/>
        <v>282</v>
      </c>
    </row>
    <row r="37" spans="1:23" s="184" customFormat="1" ht="19.5" customHeight="1">
      <c r="A37" s="199">
        <v>24</v>
      </c>
      <c r="B37" s="163" t="str">
        <f>'[5]Bieu 6'!B38</f>
        <v>Hà Nội</v>
      </c>
      <c r="C37" s="165">
        <f>'[5]Bieu 6'!C38</f>
        <v>24451</v>
      </c>
      <c r="D37" s="165">
        <v>15746</v>
      </c>
      <c r="E37" s="165">
        <v>8705</v>
      </c>
      <c r="F37" s="165">
        <f>'[5]Bieu 6'!F38</f>
        <v>228</v>
      </c>
      <c r="G37" s="165">
        <f>'[5]Bieu 6'!G38</f>
        <v>0</v>
      </c>
      <c r="H37" s="165">
        <f>'[5]Bieu 6'!H38</f>
        <v>24223</v>
      </c>
      <c r="I37" s="165">
        <f>'[5]Bieu 6'!I38</f>
        <v>15807</v>
      </c>
      <c r="J37" s="165">
        <f>'[5]Bieu 6'!J38</f>
        <v>5303</v>
      </c>
      <c r="K37" s="165">
        <f>'[5]Bieu 6'!K38</f>
        <v>111</v>
      </c>
      <c r="L37" s="165">
        <f>'[5]Bieu 6'!L38</f>
        <v>10228</v>
      </c>
      <c r="M37" s="165">
        <f>'[5]Bieu 6'!M38</f>
        <v>62</v>
      </c>
      <c r="N37" s="165">
        <f>'[5]Bieu 6'!N38</f>
        <v>50</v>
      </c>
      <c r="O37" s="165">
        <f>'[5]Bieu 6'!O38</f>
        <v>0</v>
      </c>
      <c r="P37" s="165">
        <f>'[5]Bieu 6'!P38</f>
        <v>53</v>
      </c>
      <c r="Q37" s="165">
        <f>'[5]Bieu 6'!Q38</f>
        <v>8416</v>
      </c>
      <c r="R37" s="165">
        <f>'[5]Bieu 6'!R38</f>
        <v>18809</v>
      </c>
      <c r="S37" s="335">
        <f t="shared" si="1"/>
        <v>0.3425064844689062</v>
      </c>
      <c r="T37" s="335">
        <f t="shared" si="2"/>
        <v>0.652561614994014</v>
      </c>
      <c r="U37" s="184">
        <v>2</v>
      </c>
      <c r="V37" s="352">
        <v>41</v>
      </c>
      <c r="W37" s="352">
        <f t="shared" si="3"/>
        <v>10393</v>
      </c>
    </row>
    <row r="38" spans="1:23" s="184" customFormat="1" ht="19.5" customHeight="1">
      <c r="A38" s="197">
        <v>25</v>
      </c>
      <c r="B38" s="163" t="str">
        <f>'[5]Bieu 6'!B39</f>
        <v>Hà Tĩnh</v>
      </c>
      <c r="C38" s="165">
        <f>'[5]Bieu 6'!C39</f>
        <v>1972</v>
      </c>
      <c r="D38" s="165">
        <v>951</v>
      </c>
      <c r="E38" s="165">
        <v>1021</v>
      </c>
      <c r="F38" s="165">
        <f>'[5]Bieu 6'!F39</f>
        <v>8</v>
      </c>
      <c r="G38" s="165">
        <f>'[5]Bieu 6'!G39</f>
        <v>0</v>
      </c>
      <c r="H38" s="165">
        <f>'[5]Bieu 6'!H39</f>
        <v>1964</v>
      </c>
      <c r="I38" s="165">
        <f>'[5]Bieu 6'!I39</f>
        <v>1446</v>
      </c>
      <c r="J38" s="165">
        <f>'[5]Bieu 6'!J39</f>
        <v>831</v>
      </c>
      <c r="K38" s="165">
        <f>'[5]Bieu 6'!K39</f>
        <v>13</v>
      </c>
      <c r="L38" s="165">
        <f>'[5]Bieu 6'!L39</f>
        <v>578</v>
      </c>
      <c r="M38" s="165">
        <f>'[5]Bieu 6'!M39</f>
        <v>10</v>
      </c>
      <c r="N38" s="165">
        <f>'[5]Bieu 6'!N39</f>
        <v>3</v>
      </c>
      <c r="O38" s="165">
        <f>'[5]Bieu 6'!O39</f>
        <v>0</v>
      </c>
      <c r="P38" s="165">
        <f>'[5]Bieu 6'!P39</f>
        <v>11</v>
      </c>
      <c r="Q38" s="165">
        <f>'[5]Bieu 6'!Q39</f>
        <v>518</v>
      </c>
      <c r="R38" s="165">
        <f>'[5]Bieu 6'!R39</f>
        <v>1120</v>
      </c>
      <c r="S38" s="335">
        <f t="shared" si="1"/>
        <v>0.5836791147994468</v>
      </c>
      <c r="T38" s="335">
        <f t="shared" si="2"/>
        <v>0.7362525458248472</v>
      </c>
      <c r="U38" s="184">
        <v>53</v>
      </c>
      <c r="V38" s="352">
        <v>10</v>
      </c>
      <c r="W38" s="352">
        <f t="shared" si="3"/>
        <v>602</v>
      </c>
    </row>
    <row r="39" spans="1:23" s="184" customFormat="1" ht="19.5" customHeight="1">
      <c r="A39" s="199">
        <v>26</v>
      </c>
      <c r="B39" s="163" t="str">
        <f>'[5]Bieu 6'!B40</f>
        <v>Hải Dương</v>
      </c>
      <c r="C39" s="165">
        <f>'[5]Bieu 6'!C40</f>
        <v>5291</v>
      </c>
      <c r="D39" s="165">
        <v>2891</v>
      </c>
      <c r="E39" s="165">
        <v>2400</v>
      </c>
      <c r="F39" s="165">
        <f>'[5]Bieu 6'!F40</f>
        <v>34</v>
      </c>
      <c r="G39" s="165">
        <f>'[5]Bieu 6'!G40</f>
        <v>0</v>
      </c>
      <c r="H39" s="165">
        <f>'[5]Bieu 6'!H40</f>
        <v>5257</v>
      </c>
      <c r="I39" s="165">
        <f>'[5]Bieu 6'!I40</f>
        <v>3865</v>
      </c>
      <c r="J39" s="165">
        <f>'[5]Bieu 6'!J40</f>
        <v>1768</v>
      </c>
      <c r="K39" s="165">
        <f>'[5]Bieu 6'!K40</f>
        <v>17</v>
      </c>
      <c r="L39" s="165">
        <f>'[5]Bieu 6'!L40</f>
        <v>2030</v>
      </c>
      <c r="M39" s="165">
        <f>'[5]Bieu 6'!M40</f>
        <v>5</v>
      </c>
      <c r="N39" s="165">
        <f>'[5]Bieu 6'!N40</f>
        <v>18</v>
      </c>
      <c r="O39" s="165">
        <f>'[5]Bieu 6'!O40</f>
        <v>0</v>
      </c>
      <c r="P39" s="165">
        <f>'[5]Bieu 6'!P40</f>
        <v>27</v>
      </c>
      <c r="Q39" s="165">
        <f>'[5]Bieu 6'!Q40</f>
        <v>1392</v>
      </c>
      <c r="R39" s="165">
        <f>'[5]Bieu 6'!R40</f>
        <v>3472</v>
      </c>
      <c r="S39" s="335">
        <f t="shared" si="1"/>
        <v>0.46183699870633893</v>
      </c>
      <c r="T39" s="335">
        <f t="shared" si="2"/>
        <v>0.7352101959292372</v>
      </c>
      <c r="U39" s="184">
        <v>33</v>
      </c>
      <c r="V39" s="352">
        <v>29</v>
      </c>
      <c r="W39" s="352">
        <f t="shared" si="3"/>
        <v>2080</v>
      </c>
    </row>
    <row r="40" spans="1:23" s="184" customFormat="1" ht="19.5" customHeight="1">
      <c r="A40" s="197">
        <v>27</v>
      </c>
      <c r="B40" s="163" t="str">
        <f>'[5]Bieu 6'!B41</f>
        <v>Hải Phòng</v>
      </c>
      <c r="C40" s="165">
        <f>'[5]Bieu 6'!C41</f>
        <v>10559</v>
      </c>
      <c r="D40" s="165">
        <v>8053</v>
      </c>
      <c r="E40" s="165">
        <v>2506</v>
      </c>
      <c r="F40" s="165">
        <f>'[5]Bieu 6'!F41</f>
        <v>45</v>
      </c>
      <c r="G40" s="165">
        <f>'[5]Bieu 6'!G41</f>
        <v>4</v>
      </c>
      <c r="H40" s="165">
        <f>'[5]Bieu 6'!H41</f>
        <v>10514</v>
      </c>
      <c r="I40" s="165">
        <f>'[5]Bieu 6'!I41</f>
        <v>5244</v>
      </c>
      <c r="J40" s="165">
        <f>'[5]Bieu 6'!J41</f>
        <v>1561</v>
      </c>
      <c r="K40" s="165">
        <f>'[5]Bieu 6'!K41</f>
        <v>76</v>
      </c>
      <c r="L40" s="165">
        <f>'[5]Bieu 6'!L41</f>
        <v>3560</v>
      </c>
      <c r="M40" s="165">
        <f>'[5]Bieu 6'!M41</f>
        <v>20</v>
      </c>
      <c r="N40" s="165">
        <f>'[5]Bieu 6'!N41</f>
        <v>7</v>
      </c>
      <c r="O40" s="165">
        <f>'[5]Bieu 6'!O41</f>
        <v>0</v>
      </c>
      <c r="P40" s="165">
        <f>'[5]Bieu 6'!P41</f>
        <v>20</v>
      </c>
      <c r="Q40" s="165">
        <f>'[5]Bieu 6'!Q41</f>
        <v>5270</v>
      </c>
      <c r="R40" s="165">
        <f>'[5]Bieu 6'!R41</f>
        <v>8877</v>
      </c>
      <c r="S40" s="335">
        <f t="shared" si="1"/>
        <v>0.31216628527841345</v>
      </c>
      <c r="T40" s="335">
        <f t="shared" si="2"/>
        <v>0.49876355335742817</v>
      </c>
      <c r="U40" s="184">
        <v>9</v>
      </c>
      <c r="V40" s="352">
        <v>50</v>
      </c>
      <c r="W40" s="352">
        <f t="shared" si="3"/>
        <v>3607</v>
      </c>
    </row>
    <row r="41" spans="1:23" s="184" customFormat="1" ht="19.5" customHeight="1">
      <c r="A41" s="199">
        <v>28</v>
      </c>
      <c r="B41" s="163" t="str">
        <f>'[5]Bieu 6'!B42</f>
        <v>Hậu Giang</v>
      </c>
      <c r="C41" s="165">
        <f>'[5]Bieu 6'!C42</f>
        <v>5599</v>
      </c>
      <c r="D41" s="165">
        <v>3647</v>
      </c>
      <c r="E41" s="165">
        <v>1952</v>
      </c>
      <c r="F41" s="165">
        <f>'[5]Bieu 6'!F42</f>
        <v>41</v>
      </c>
      <c r="G41" s="165">
        <f>'[5]Bieu 6'!G42</f>
        <v>0</v>
      </c>
      <c r="H41" s="165">
        <f>'[5]Bieu 6'!H42</f>
        <v>5558</v>
      </c>
      <c r="I41" s="165">
        <f>'[5]Bieu 6'!I42</f>
        <v>4419</v>
      </c>
      <c r="J41" s="165">
        <f>'[5]Bieu 6'!J42</f>
        <v>1196</v>
      </c>
      <c r="K41" s="165">
        <f>'[5]Bieu 6'!K42</f>
        <v>34</v>
      </c>
      <c r="L41" s="165">
        <f>'[5]Bieu 6'!L42</f>
        <v>3108</v>
      </c>
      <c r="M41" s="165">
        <f>'[5]Bieu 6'!M42</f>
        <v>60</v>
      </c>
      <c r="N41" s="165">
        <f>'[5]Bieu 6'!N42</f>
        <v>6</v>
      </c>
      <c r="O41" s="165">
        <f>'[5]Bieu 6'!O42</f>
        <v>2</v>
      </c>
      <c r="P41" s="165">
        <f>'[5]Bieu 6'!P42</f>
        <v>13</v>
      </c>
      <c r="Q41" s="165">
        <f>'[5]Bieu 6'!Q42</f>
        <v>1139</v>
      </c>
      <c r="R41" s="165">
        <f>'[5]Bieu 6'!R42</f>
        <v>4328</v>
      </c>
      <c r="S41" s="335">
        <f t="shared" si="1"/>
        <v>0.27834351663272233</v>
      </c>
      <c r="T41" s="335">
        <f t="shared" si="2"/>
        <v>0.7950701691255847</v>
      </c>
      <c r="U41" s="184">
        <v>32</v>
      </c>
      <c r="V41" s="352">
        <v>56</v>
      </c>
      <c r="W41" s="352">
        <f t="shared" si="3"/>
        <v>3189</v>
      </c>
    </row>
    <row r="42" spans="1:23" s="184" customFormat="1" ht="19.5" customHeight="1">
      <c r="A42" s="197">
        <v>29</v>
      </c>
      <c r="B42" s="163" t="str">
        <f>'[5]Bieu 6'!B43</f>
        <v>Hòa Bình</v>
      </c>
      <c r="C42" s="165">
        <f>'[5]Bieu 6'!C43</f>
        <v>1631</v>
      </c>
      <c r="D42" s="165">
        <v>585</v>
      </c>
      <c r="E42" s="165">
        <v>1046</v>
      </c>
      <c r="F42" s="165">
        <f>'[5]Bieu 6'!F43</f>
        <v>15</v>
      </c>
      <c r="G42" s="165">
        <f>'[5]Bieu 6'!G43</f>
        <v>0</v>
      </c>
      <c r="H42" s="165">
        <f>'[5]Bieu 6'!H43</f>
        <v>1616</v>
      </c>
      <c r="I42" s="165">
        <f>'[5]Bieu 6'!I43</f>
        <v>1189</v>
      </c>
      <c r="J42" s="165">
        <f>'[5]Bieu 6'!J43</f>
        <v>770</v>
      </c>
      <c r="K42" s="165">
        <f>'[5]Bieu 6'!K43</f>
        <v>3</v>
      </c>
      <c r="L42" s="165">
        <f>'[5]Bieu 6'!L43</f>
        <v>382</v>
      </c>
      <c r="M42" s="165">
        <f>'[5]Bieu 6'!M43</f>
        <v>6</v>
      </c>
      <c r="N42" s="165">
        <f>'[5]Bieu 6'!N43</f>
        <v>3</v>
      </c>
      <c r="O42" s="165">
        <f>'[5]Bieu 6'!O43</f>
        <v>0</v>
      </c>
      <c r="P42" s="165">
        <f>'[5]Bieu 6'!P43</f>
        <v>25</v>
      </c>
      <c r="Q42" s="165">
        <f>'[5]Bieu 6'!Q43</f>
        <v>427</v>
      </c>
      <c r="R42" s="165">
        <f>'[5]Bieu 6'!R43</f>
        <v>843</v>
      </c>
      <c r="S42" s="335">
        <f t="shared" si="1"/>
        <v>0.6501261564339781</v>
      </c>
      <c r="T42" s="335">
        <f t="shared" si="2"/>
        <v>0.7357673267326733</v>
      </c>
      <c r="U42" s="184">
        <v>56</v>
      </c>
      <c r="V42" s="352">
        <v>5</v>
      </c>
      <c r="W42" s="352">
        <f t="shared" si="3"/>
        <v>416</v>
      </c>
    </row>
    <row r="43" spans="1:23" s="184" customFormat="1" ht="19.5" customHeight="1">
      <c r="A43" s="199">
        <v>30</v>
      </c>
      <c r="B43" s="163" t="str">
        <f>'[5]Bieu 6'!B44</f>
        <v>Hồ Chí Minh</v>
      </c>
      <c r="C43" s="165">
        <f>'[5]Bieu 6'!C44</f>
        <v>53340</v>
      </c>
      <c r="D43" s="165">
        <v>35230</v>
      </c>
      <c r="E43" s="165">
        <v>18110</v>
      </c>
      <c r="F43" s="165">
        <f>'[5]Bieu 6'!F44</f>
        <v>316</v>
      </c>
      <c r="G43" s="165">
        <f>'[5]Bieu 6'!G44</f>
        <v>1</v>
      </c>
      <c r="H43" s="165">
        <f>'[5]Bieu 6'!H44</f>
        <v>53024</v>
      </c>
      <c r="I43" s="165">
        <f>'[5]Bieu 6'!I44</f>
        <v>36928</v>
      </c>
      <c r="J43" s="165">
        <f>'[5]Bieu 6'!J44</f>
        <v>10402</v>
      </c>
      <c r="K43" s="165">
        <f>'[5]Bieu 6'!K44</f>
        <v>251</v>
      </c>
      <c r="L43" s="165">
        <f>'[5]Bieu 6'!L44</f>
        <v>24854</v>
      </c>
      <c r="M43" s="165">
        <f>'[5]Bieu 6'!M44</f>
        <v>808</v>
      </c>
      <c r="N43" s="165">
        <f>'[5]Bieu 6'!N44</f>
        <v>114</v>
      </c>
      <c r="O43" s="165">
        <f>'[5]Bieu 6'!O44</f>
        <v>0</v>
      </c>
      <c r="P43" s="165">
        <f>'[5]Bieu 6'!P44</f>
        <v>499</v>
      </c>
      <c r="Q43" s="165">
        <f>'[5]Bieu 6'!Q44</f>
        <v>16096</v>
      </c>
      <c r="R43" s="165">
        <f>'[5]Bieu 6'!R44</f>
        <v>42371</v>
      </c>
      <c r="S43" s="335">
        <f t="shared" si="1"/>
        <v>0.28848028596187175</v>
      </c>
      <c r="T43" s="335">
        <f t="shared" si="2"/>
        <v>0.6964393482196741</v>
      </c>
      <c r="U43" s="184">
        <v>1</v>
      </c>
      <c r="V43" s="352">
        <v>54</v>
      </c>
      <c r="W43" s="352">
        <f t="shared" si="3"/>
        <v>26275</v>
      </c>
    </row>
    <row r="44" spans="1:23" s="184" customFormat="1" ht="19.5" customHeight="1">
      <c r="A44" s="197">
        <v>31</v>
      </c>
      <c r="B44" s="163" t="str">
        <f>'[5]Bieu 6'!B45</f>
        <v>Hưng Yên</v>
      </c>
      <c r="C44" s="165">
        <f>'[5]Bieu 6'!C45</f>
        <v>3265</v>
      </c>
      <c r="D44" s="165">
        <v>1874</v>
      </c>
      <c r="E44" s="165">
        <v>1391</v>
      </c>
      <c r="F44" s="165">
        <f>'[5]Bieu 6'!F45</f>
        <v>29</v>
      </c>
      <c r="G44" s="165">
        <f>'[5]Bieu 6'!G45</f>
        <v>5</v>
      </c>
      <c r="H44" s="165">
        <f>'[5]Bieu 6'!H45</f>
        <v>3236</v>
      </c>
      <c r="I44" s="165">
        <f>'[5]Bieu 6'!I45</f>
        <v>2043</v>
      </c>
      <c r="J44" s="165">
        <f>'[5]Bieu 6'!J45</f>
        <v>1064</v>
      </c>
      <c r="K44" s="165">
        <f>'[5]Bieu 6'!K45</f>
        <v>17</v>
      </c>
      <c r="L44" s="165">
        <f>'[5]Bieu 6'!L45</f>
        <v>912</v>
      </c>
      <c r="M44" s="165">
        <f>'[5]Bieu 6'!M45</f>
        <v>5</v>
      </c>
      <c r="N44" s="165">
        <f>'[5]Bieu 6'!N45</f>
        <v>4</v>
      </c>
      <c r="O44" s="165">
        <f>'[5]Bieu 6'!O45</f>
        <v>0</v>
      </c>
      <c r="P44" s="165">
        <f>'[5]Bieu 6'!P45</f>
        <v>41</v>
      </c>
      <c r="Q44" s="165">
        <f>'[5]Bieu 6'!Q45</f>
        <v>1193</v>
      </c>
      <c r="R44" s="165">
        <f>'[5]Bieu 6'!R45</f>
        <v>2155</v>
      </c>
      <c r="S44" s="335">
        <f t="shared" si="1"/>
        <v>0.5291238374938816</v>
      </c>
      <c r="T44" s="335">
        <f t="shared" si="2"/>
        <v>0.6313349814585909</v>
      </c>
      <c r="U44" s="184">
        <v>44</v>
      </c>
      <c r="V44" s="352">
        <v>17</v>
      </c>
      <c r="W44" s="352">
        <f t="shared" si="3"/>
        <v>962</v>
      </c>
    </row>
    <row r="45" spans="1:23" s="184" customFormat="1" ht="19.5" customHeight="1">
      <c r="A45" s="199">
        <v>32</v>
      </c>
      <c r="B45" s="163" t="str">
        <f>'[5]Bieu 6'!B46</f>
        <v>Kiên Giang</v>
      </c>
      <c r="C45" s="165">
        <f>'[5]Bieu 6'!C46</f>
        <v>11505</v>
      </c>
      <c r="D45" s="165">
        <v>7120</v>
      </c>
      <c r="E45" s="165">
        <v>4385</v>
      </c>
      <c r="F45" s="165">
        <f>'[5]Bieu 6'!F46</f>
        <v>45</v>
      </c>
      <c r="G45" s="165">
        <f>'[5]Bieu 6'!G46</f>
        <v>0</v>
      </c>
      <c r="H45" s="165">
        <f>'[5]Bieu 6'!H46</f>
        <v>11460</v>
      </c>
      <c r="I45" s="165">
        <f>'[5]Bieu 6'!I46</f>
        <v>8267</v>
      </c>
      <c r="J45" s="165">
        <f>'[5]Bieu 6'!J46</f>
        <v>2802</v>
      </c>
      <c r="K45" s="165">
        <f>'[5]Bieu 6'!K46</f>
        <v>113</v>
      </c>
      <c r="L45" s="165">
        <f>'[5]Bieu 6'!L46</f>
        <v>5182</v>
      </c>
      <c r="M45" s="165">
        <f>'[5]Bieu 6'!M46</f>
        <v>116</v>
      </c>
      <c r="N45" s="165">
        <f>'[5]Bieu 6'!N46</f>
        <v>7</v>
      </c>
      <c r="O45" s="165">
        <f>'[5]Bieu 6'!O46</f>
        <v>0</v>
      </c>
      <c r="P45" s="165">
        <f>'[5]Bieu 6'!P46</f>
        <v>47</v>
      </c>
      <c r="Q45" s="165">
        <f>'[5]Bieu 6'!Q46</f>
        <v>3193</v>
      </c>
      <c r="R45" s="165">
        <f>'[5]Bieu 6'!R46</f>
        <v>8545</v>
      </c>
      <c r="S45" s="335">
        <f aca="true" t="shared" si="4" ref="S45:S76">(J45+K45)/I45</f>
        <v>0.35260674972783357</v>
      </c>
      <c r="T45" s="335">
        <f aca="true" t="shared" si="5" ref="T45:T76">I45/H45</f>
        <v>0.7213787085514834</v>
      </c>
      <c r="U45" s="184">
        <v>8</v>
      </c>
      <c r="V45" s="352">
        <v>37</v>
      </c>
      <c r="W45" s="352">
        <f t="shared" si="3"/>
        <v>5352</v>
      </c>
    </row>
    <row r="46" spans="1:23" s="184" customFormat="1" ht="19.5" customHeight="1">
      <c r="A46" s="197">
        <v>33</v>
      </c>
      <c r="B46" s="163" t="str">
        <f>'[5]Bieu 6'!B47</f>
        <v>Kon Tum</v>
      </c>
      <c r="C46" s="165">
        <f>'[5]Bieu 6'!C47</f>
        <v>1665</v>
      </c>
      <c r="D46" s="165">
        <v>896</v>
      </c>
      <c r="E46" s="165">
        <v>769</v>
      </c>
      <c r="F46" s="165">
        <f>'[5]Bieu 6'!F47</f>
        <v>16</v>
      </c>
      <c r="G46" s="165">
        <f>'[5]Bieu 6'!G47</f>
        <v>17</v>
      </c>
      <c r="H46" s="165">
        <f>'[5]Bieu 6'!H47</f>
        <v>1649</v>
      </c>
      <c r="I46" s="165">
        <f>'[5]Bieu 6'!I47</f>
        <v>1199</v>
      </c>
      <c r="J46" s="165">
        <f>'[5]Bieu 6'!J47</f>
        <v>570</v>
      </c>
      <c r="K46" s="165">
        <f>'[5]Bieu 6'!K47</f>
        <v>10</v>
      </c>
      <c r="L46" s="165">
        <f>'[5]Bieu 6'!L47</f>
        <v>579</v>
      </c>
      <c r="M46" s="165">
        <f>'[5]Bieu 6'!M47</f>
        <v>40</v>
      </c>
      <c r="N46" s="165">
        <f>'[5]Bieu 6'!N47</f>
        <v>0</v>
      </c>
      <c r="O46" s="165">
        <f>'[5]Bieu 6'!O47</f>
        <v>0</v>
      </c>
      <c r="P46" s="165">
        <f>'[5]Bieu 6'!P47</f>
        <v>0</v>
      </c>
      <c r="Q46" s="165">
        <f>'[5]Bieu 6'!Q47</f>
        <v>450</v>
      </c>
      <c r="R46" s="165">
        <f>'[5]Bieu 6'!R47</f>
        <v>1069</v>
      </c>
      <c r="S46" s="335">
        <f t="shared" si="4"/>
        <v>0.4837364470391993</v>
      </c>
      <c r="T46" s="335">
        <f t="shared" si="5"/>
        <v>0.727107337780473</v>
      </c>
      <c r="U46" s="184">
        <v>55</v>
      </c>
      <c r="V46" s="352">
        <v>23</v>
      </c>
      <c r="W46" s="352">
        <f t="shared" si="3"/>
        <v>619</v>
      </c>
    </row>
    <row r="47" spans="1:23" s="184" customFormat="1" ht="19.5" customHeight="1">
      <c r="A47" s="199">
        <v>34</v>
      </c>
      <c r="B47" s="163" t="str">
        <f>'[5]Bieu 6'!B48</f>
        <v>Khánh Hòa</v>
      </c>
      <c r="C47" s="165">
        <f>'[5]Bieu 6'!C48</f>
        <v>7443</v>
      </c>
      <c r="D47" s="165">
        <v>4760</v>
      </c>
      <c r="E47" s="165">
        <v>2683</v>
      </c>
      <c r="F47" s="165">
        <f>'[5]Bieu 6'!F48</f>
        <v>14</v>
      </c>
      <c r="G47" s="165">
        <f>'[5]Bieu 6'!G48</f>
        <v>4</v>
      </c>
      <c r="H47" s="165">
        <f>'[5]Bieu 6'!H48</f>
        <v>7429</v>
      </c>
      <c r="I47" s="165">
        <f>'[5]Bieu 6'!I48</f>
        <v>5174</v>
      </c>
      <c r="J47" s="165">
        <f>'[5]Bieu 6'!J48</f>
        <v>1744</v>
      </c>
      <c r="K47" s="165">
        <f>'[5]Bieu 6'!K48</f>
        <v>32</v>
      </c>
      <c r="L47" s="165">
        <f>'[5]Bieu 6'!L48</f>
        <v>3329</v>
      </c>
      <c r="M47" s="165">
        <f>'[5]Bieu 6'!M48</f>
        <v>41</v>
      </c>
      <c r="N47" s="165">
        <f>'[5]Bieu 6'!N48</f>
        <v>6</v>
      </c>
      <c r="O47" s="165">
        <f>'[5]Bieu 6'!O48</f>
        <v>0</v>
      </c>
      <c r="P47" s="165">
        <f>'[5]Bieu 6'!P48</f>
        <v>22</v>
      </c>
      <c r="Q47" s="165">
        <f>'[5]Bieu 6'!Q48</f>
        <v>2255</v>
      </c>
      <c r="R47" s="165">
        <f>'[5]Bieu 6'!R48</f>
        <v>5653</v>
      </c>
      <c r="S47" s="335">
        <f t="shared" si="4"/>
        <v>0.3432547352145342</v>
      </c>
      <c r="T47" s="335">
        <f t="shared" si="5"/>
        <v>0.6964598196257908</v>
      </c>
      <c r="U47" s="184">
        <v>25</v>
      </c>
      <c r="V47" s="352">
        <v>40</v>
      </c>
      <c r="W47" s="352">
        <f t="shared" si="3"/>
        <v>3398</v>
      </c>
    </row>
    <row r="48" spans="1:23" s="184" customFormat="1" ht="19.5" customHeight="1">
      <c r="A48" s="197">
        <v>35</v>
      </c>
      <c r="B48" s="163" t="str">
        <f>'[5]Bieu 6'!B49</f>
        <v>Lai Châu</v>
      </c>
      <c r="C48" s="165">
        <f>'[5]Bieu 6'!C49</f>
        <v>768</v>
      </c>
      <c r="D48" s="165">
        <v>230</v>
      </c>
      <c r="E48" s="165">
        <v>538</v>
      </c>
      <c r="F48" s="165">
        <f>'[5]Bieu 6'!F49</f>
        <v>8</v>
      </c>
      <c r="G48" s="165">
        <f>'[5]Bieu 6'!G49</f>
        <v>0</v>
      </c>
      <c r="H48" s="165">
        <f>'[5]Bieu 6'!H49</f>
        <v>760</v>
      </c>
      <c r="I48" s="165">
        <f>'[5]Bieu 6'!I49</f>
        <v>600</v>
      </c>
      <c r="J48" s="165">
        <f>'[5]Bieu 6'!J49</f>
        <v>423</v>
      </c>
      <c r="K48" s="165">
        <f>'[5]Bieu 6'!K49</f>
        <v>4</v>
      </c>
      <c r="L48" s="165">
        <f>'[5]Bieu 6'!L49</f>
        <v>171</v>
      </c>
      <c r="M48" s="165">
        <f>'[5]Bieu 6'!M49</f>
        <v>1</v>
      </c>
      <c r="N48" s="165">
        <f>'[5]Bieu 6'!N49</f>
        <v>0</v>
      </c>
      <c r="O48" s="165">
        <f>'[5]Bieu 6'!O49</f>
        <v>0</v>
      </c>
      <c r="P48" s="165">
        <f>'[5]Bieu 6'!P49</f>
        <v>1</v>
      </c>
      <c r="Q48" s="165">
        <f>'[5]Bieu 6'!Q49</f>
        <v>160</v>
      </c>
      <c r="R48" s="165">
        <f>'[5]Bieu 6'!R49</f>
        <v>333</v>
      </c>
      <c r="S48" s="335">
        <f t="shared" si="4"/>
        <v>0.7116666666666667</v>
      </c>
      <c r="T48" s="335">
        <f t="shared" si="5"/>
        <v>0.7894736842105263</v>
      </c>
      <c r="U48" s="184">
        <v>63</v>
      </c>
      <c r="V48" s="352">
        <v>3</v>
      </c>
      <c r="W48" s="352">
        <f t="shared" si="3"/>
        <v>173</v>
      </c>
    </row>
    <row r="49" spans="1:23" s="184" customFormat="1" ht="19.5" customHeight="1">
      <c r="A49" s="199">
        <v>36</v>
      </c>
      <c r="B49" s="163" t="str">
        <f>'[5]Bieu 6'!B50</f>
        <v>Lạng Sơn</v>
      </c>
      <c r="C49" s="165">
        <f>'[5]Bieu 6'!C50</f>
        <v>2769</v>
      </c>
      <c r="D49" s="165">
        <v>1513</v>
      </c>
      <c r="E49" s="165">
        <v>1256</v>
      </c>
      <c r="F49" s="165">
        <f>'[5]Bieu 6'!F50</f>
        <v>45</v>
      </c>
      <c r="G49" s="165">
        <f>'[5]Bieu 6'!G50</f>
        <v>0</v>
      </c>
      <c r="H49" s="165">
        <f>'[5]Bieu 6'!H50</f>
        <v>2724</v>
      </c>
      <c r="I49" s="165">
        <f>'[5]Bieu 6'!I50</f>
        <v>1757</v>
      </c>
      <c r="J49" s="165">
        <f>'[5]Bieu 6'!J50</f>
        <v>906</v>
      </c>
      <c r="K49" s="165">
        <f>'[5]Bieu 6'!K50</f>
        <v>13</v>
      </c>
      <c r="L49" s="165">
        <f>'[5]Bieu 6'!L50</f>
        <v>825</v>
      </c>
      <c r="M49" s="165">
        <f>'[5]Bieu 6'!M50</f>
        <v>2</v>
      </c>
      <c r="N49" s="165">
        <f>'[5]Bieu 6'!N50</f>
        <v>2</v>
      </c>
      <c r="O49" s="165">
        <f>'[5]Bieu 6'!O50</f>
        <v>0</v>
      </c>
      <c r="P49" s="165">
        <f>'[5]Bieu 6'!P50</f>
        <v>9</v>
      </c>
      <c r="Q49" s="165">
        <f>'[5]Bieu 6'!Q50</f>
        <v>967</v>
      </c>
      <c r="R49" s="165">
        <f>'[5]Bieu 6'!R50</f>
        <v>1805</v>
      </c>
      <c r="S49" s="335">
        <f t="shared" si="4"/>
        <v>0.5230506545247581</v>
      </c>
      <c r="T49" s="335">
        <f t="shared" si="5"/>
        <v>0.645007342143906</v>
      </c>
      <c r="U49" s="184">
        <v>48</v>
      </c>
      <c r="V49" s="352">
        <v>18</v>
      </c>
      <c r="W49" s="352">
        <f t="shared" si="3"/>
        <v>838</v>
      </c>
    </row>
    <row r="50" spans="1:23" s="184" customFormat="1" ht="19.5" customHeight="1">
      <c r="A50" s="197">
        <v>37</v>
      </c>
      <c r="B50" s="163" t="str">
        <f>'[5]Bieu 6'!B51</f>
        <v>Lào Cai</v>
      </c>
      <c r="C50" s="165">
        <f>'[5]Bieu 6'!C51</f>
        <v>2239</v>
      </c>
      <c r="D50" s="165">
        <v>1213</v>
      </c>
      <c r="E50" s="165">
        <v>1026</v>
      </c>
      <c r="F50" s="165">
        <f>'[5]Bieu 6'!F51</f>
        <v>2</v>
      </c>
      <c r="G50" s="165">
        <f>'[5]Bieu 6'!G51</f>
        <v>5</v>
      </c>
      <c r="H50" s="165">
        <f>'[5]Bieu 6'!H51</f>
        <v>2237</v>
      </c>
      <c r="I50" s="165">
        <f>'[5]Bieu 6'!I51</f>
        <v>1379</v>
      </c>
      <c r="J50" s="165">
        <f>'[5]Bieu 6'!J51</f>
        <v>860</v>
      </c>
      <c r="K50" s="165">
        <f>'[5]Bieu 6'!K51</f>
        <v>32</v>
      </c>
      <c r="L50" s="165">
        <f>'[5]Bieu 6'!L51</f>
        <v>475</v>
      </c>
      <c r="M50" s="165">
        <f>'[5]Bieu 6'!M51</f>
        <v>8</v>
      </c>
      <c r="N50" s="165">
        <f>'[5]Bieu 6'!N51</f>
        <v>1</v>
      </c>
      <c r="O50" s="165">
        <f>'[5]Bieu 6'!O51</f>
        <v>0</v>
      </c>
      <c r="P50" s="165">
        <f>'[5]Bieu 6'!P51</f>
        <v>3</v>
      </c>
      <c r="Q50" s="165">
        <f>'[5]Bieu 6'!Q51</f>
        <v>858</v>
      </c>
      <c r="R50" s="165">
        <f>'[5]Bieu 6'!R51</f>
        <v>1345</v>
      </c>
      <c r="S50" s="335">
        <f t="shared" si="4"/>
        <v>0.6468455402465555</v>
      </c>
      <c r="T50" s="335">
        <f t="shared" si="5"/>
        <v>0.6164506034868127</v>
      </c>
      <c r="U50" s="184">
        <v>52</v>
      </c>
      <c r="V50" s="352">
        <v>6</v>
      </c>
      <c r="W50" s="352">
        <f t="shared" si="3"/>
        <v>487</v>
      </c>
    </row>
    <row r="51" spans="1:23" s="184" customFormat="1" ht="19.5" customHeight="1">
      <c r="A51" s="199">
        <v>38</v>
      </c>
      <c r="B51" s="163" t="str">
        <f>'[5]Bieu 6'!B52</f>
        <v>Lâm Đồng</v>
      </c>
      <c r="C51" s="165">
        <f>'[5]Bieu 6'!C52</f>
        <v>7756</v>
      </c>
      <c r="D51" s="165">
        <v>5330</v>
      </c>
      <c r="E51" s="165">
        <v>2426</v>
      </c>
      <c r="F51" s="165">
        <f>'[5]Bieu 6'!F52</f>
        <v>23</v>
      </c>
      <c r="G51" s="165">
        <f>'[5]Bieu 6'!G52</f>
        <v>0</v>
      </c>
      <c r="H51" s="165">
        <f>'[5]Bieu 6'!H52</f>
        <v>7733</v>
      </c>
      <c r="I51" s="165">
        <f>'[5]Bieu 6'!I52</f>
        <v>5303</v>
      </c>
      <c r="J51" s="165">
        <f>'[5]Bieu 6'!J52</f>
        <v>1519</v>
      </c>
      <c r="K51" s="165">
        <f>'[5]Bieu 6'!K52</f>
        <v>90</v>
      </c>
      <c r="L51" s="165">
        <f>'[5]Bieu 6'!L52</f>
        <v>3605</v>
      </c>
      <c r="M51" s="165">
        <f>'[5]Bieu 6'!M52</f>
        <v>46</v>
      </c>
      <c r="N51" s="165">
        <f>'[5]Bieu 6'!N52</f>
        <v>12</v>
      </c>
      <c r="O51" s="165">
        <f>'[5]Bieu 6'!O52</f>
        <v>3</v>
      </c>
      <c r="P51" s="165">
        <f>'[5]Bieu 6'!P52</f>
        <v>28</v>
      </c>
      <c r="Q51" s="165">
        <f>'[5]Bieu 6'!Q52</f>
        <v>2430</v>
      </c>
      <c r="R51" s="165">
        <f>'[5]Bieu 6'!R52</f>
        <v>6124</v>
      </c>
      <c r="S51" s="335">
        <f t="shared" si="4"/>
        <v>0.3034131623609278</v>
      </c>
      <c r="T51" s="335">
        <f t="shared" si="5"/>
        <v>0.6857623173412647</v>
      </c>
      <c r="U51" s="184">
        <v>24</v>
      </c>
      <c r="V51" s="352">
        <v>52</v>
      </c>
      <c r="W51" s="352">
        <f t="shared" si="3"/>
        <v>3694</v>
      </c>
    </row>
    <row r="52" spans="1:23" s="184" customFormat="1" ht="19.5" customHeight="1">
      <c r="A52" s="197">
        <v>39</v>
      </c>
      <c r="B52" s="163" t="str">
        <f>'[5]Bieu 6'!B53</f>
        <v>Long An</v>
      </c>
      <c r="C52" s="165">
        <f>'[5]Bieu 6'!C53</f>
        <v>17986</v>
      </c>
      <c r="D52" s="165">
        <v>13048</v>
      </c>
      <c r="E52" s="165">
        <v>4938</v>
      </c>
      <c r="F52" s="165">
        <f>'[5]Bieu 6'!F53</f>
        <v>22</v>
      </c>
      <c r="G52" s="165">
        <f>'[5]Bieu 6'!G53</f>
        <v>8</v>
      </c>
      <c r="H52" s="165">
        <f>'[5]Bieu 6'!H53</f>
        <v>17964</v>
      </c>
      <c r="I52" s="165">
        <f>'[5]Bieu 6'!I53</f>
        <v>12643</v>
      </c>
      <c r="J52" s="165">
        <f>'[5]Bieu 6'!J53</f>
        <v>2426</v>
      </c>
      <c r="K52" s="165">
        <f>'[5]Bieu 6'!K53</f>
        <v>86</v>
      </c>
      <c r="L52" s="165">
        <f>'[5]Bieu 6'!L53</f>
        <v>9725</v>
      </c>
      <c r="M52" s="165">
        <f>'[5]Bieu 6'!M53</f>
        <v>366</v>
      </c>
      <c r="N52" s="165">
        <f>'[5]Bieu 6'!N53</f>
        <v>9</v>
      </c>
      <c r="O52" s="165">
        <f>'[5]Bieu 6'!O53</f>
        <v>0</v>
      </c>
      <c r="P52" s="165">
        <f>'[5]Bieu 6'!P53</f>
        <v>31</v>
      </c>
      <c r="Q52" s="165">
        <f>'[5]Bieu 6'!Q53</f>
        <v>5321</v>
      </c>
      <c r="R52" s="165">
        <f>'[5]Bieu 6'!R53</f>
        <v>15452</v>
      </c>
      <c r="S52" s="335">
        <f t="shared" si="4"/>
        <v>0.19868702048564424</v>
      </c>
      <c r="T52" s="335">
        <f t="shared" si="5"/>
        <v>0.703796481852594</v>
      </c>
      <c r="U52" s="184">
        <v>4</v>
      </c>
      <c r="V52" s="352">
        <v>63</v>
      </c>
      <c r="W52" s="352">
        <f t="shared" si="3"/>
        <v>10131</v>
      </c>
    </row>
    <row r="53" spans="1:23" s="184" customFormat="1" ht="19.5" customHeight="1">
      <c r="A53" s="199">
        <v>40</v>
      </c>
      <c r="B53" s="163" t="str">
        <f>'[5]Bieu 6'!B54</f>
        <v>Nam Định</v>
      </c>
      <c r="C53" s="165">
        <f>'[5]Bieu 6'!C54</f>
        <v>3628</v>
      </c>
      <c r="D53" s="165">
        <v>2141</v>
      </c>
      <c r="E53" s="165">
        <v>1487</v>
      </c>
      <c r="F53" s="165">
        <f>'[5]Bieu 6'!F54</f>
        <v>29</v>
      </c>
      <c r="G53" s="165">
        <f>'[5]Bieu 6'!G54</f>
        <v>0</v>
      </c>
      <c r="H53" s="165">
        <f>'[5]Bieu 6'!H54</f>
        <v>3599</v>
      </c>
      <c r="I53" s="165">
        <f>'[5]Bieu 6'!I54</f>
        <v>2057</v>
      </c>
      <c r="J53" s="165">
        <f>'[5]Bieu 6'!J54</f>
        <v>1121</v>
      </c>
      <c r="K53" s="165">
        <f>'[5]Bieu 6'!K54</f>
        <v>42</v>
      </c>
      <c r="L53" s="165">
        <f>'[5]Bieu 6'!L54</f>
        <v>842</v>
      </c>
      <c r="M53" s="165">
        <f>'[5]Bieu 6'!M54</f>
        <v>6</v>
      </c>
      <c r="N53" s="165">
        <f>'[5]Bieu 6'!N54</f>
        <v>8</v>
      </c>
      <c r="O53" s="165">
        <f>'[5]Bieu 6'!O54</f>
        <v>0</v>
      </c>
      <c r="P53" s="165">
        <f>'[5]Bieu 6'!P54</f>
        <v>38</v>
      </c>
      <c r="Q53" s="165">
        <f>'[5]Bieu 6'!Q54</f>
        <v>1542</v>
      </c>
      <c r="R53" s="165">
        <f>'[5]Bieu 6'!R54</f>
        <v>2436</v>
      </c>
      <c r="S53" s="335">
        <f t="shared" si="4"/>
        <v>0.5653864851725814</v>
      </c>
      <c r="T53" s="335">
        <f t="shared" si="5"/>
        <v>0.5715476521255904</v>
      </c>
      <c r="U53" s="184">
        <v>42</v>
      </c>
      <c r="V53" s="352">
        <v>13</v>
      </c>
      <c r="W53" s="352">
        <f t="shared" si="3"/>
        <v>894</v>
      </c>
    </row>
    <row r="54" spans="1:23" s="184" customFormat="1" ht="19.5" customHeight="1">
      <c r="A54" s="197">
        <v>41</v>
      </c>
      <c r="B54" s="163" t="str">
        <f>'[5]Bieu 6'!B55</f>
        <v>Ninh Bình</v>
      </c>
      <c r="C54" s="165">
        <f>'[5]Bieu 6'!C55</f>
        <v>3150</v>
      </c>
      <c r="D54" s="165">
        <v>2120</v>
      </c>
      <c r="E54" s="165">
        <v>1030</v>
      </c>
      <c r="F54" s="165">
        <f>'[5]Bieu 6'!F55</f>
        <v>19</v>
      </c>
      <c r="G54" s="165">
        <f>'[5]Bieu 6'!G55</f>
        <v>2</v>
      </c>
      <c r="H54" s="165">
        <f>'[5]Bieu 6'!H55</f>
        <v>3131</v>
      </c>
      <c r="I54" s="165">
        <f>'[5]Bieu 6'!I55</f>
        <v>2325</v>
      </c>
      <c r="J54" s="165">
        <f>'[5]Bieu 6'!J55</f>
        <v>817</v>
      </c>
      <c r="K54" s="165">
        <f>'[5]Bieu 6'!K55</f>
        <v>60</v>
      </c>
      <c r="L54" s="165">
        <f>'[5]Bieu 6'!L55</f>
        <v>1438</v>
      </c>
      <c r="M54" s="165">
        <f>'[5]Bieu 6'!M55</f>
        <v>5</v>
      </c>
      <c r="N54" s="165">
        <f>'[5]Bieu 6'!N55</f>
        <v>2</v>
      </c>
      <c r="O54" s="165">
        <f>'[5]Bieu 6'!O55</f>
        <v>0</v>
      </c>
      <c r="P54" s="165">
        <f>'[5]Bieu 6'!P55</f>
        <v>3</v>
      </c>
      <c r="Q54" s="165">
        <f>'[5]Bieu 6'!Q55</f>
        <v>806</v>
      </c>
      <c r="R54" s="165">
        <f>'[5]Bieu 6'!R55</f>
        <v>2254</v>
      </c>
      <c r="S54" s="335">
        <f t="shared" si="4"/>
        <v>0.3772043010752688</v>
      </c>
      <c r="T54" s="335">
        <f t="shared" si="5"/>
        <v>0.7425742574257426</v>
      </c>
      <c r="U54" s="184">
        <v>46</v>
      </c>
      <c r="V54" s="352">
        <v>32</v>
      </c>
      <c r="W54" s="352">
        <f t="shared" si="3"/>
        <v>1448</v>
      </c>
    </row>
    <row r="55" spans="1:23" s="184" customFormat="1" ht="19.5" customHeight="1">
      <c r="A55" s="199">
        <v>42</v>
      </c>
      <c r="B55" s="163" t="str">
        <f>'[5]Bieu 6'!B56</f>
        <v>Ninh Thuận</v>
      </c>
      <c r="C55" s="165">
        <f>'[5]Bieu 6'!C56</f>
        <v>2498</v>
      </c>
      <c r="D55" s="165">
        <v>1471</v>
      </c>
      <c r="E55" s="165">
        <v>1027</v>
      </c>
      <c r="F55" s="165">
        <f>'[5]Bieu 6'!F56</f>
        <v>8</v>
      </c>
      <c r="G55" s="165">
        <f>'[5]Bieu 6'!G56</f>
        <v>0</v>
      </c>
      <c r="H55" s="165">
        <f>'[5]Bieu 6'!H56</f>
        <v>2490</v>
      </c>
      <c r="I55" s="165">
        <f>'[5]Bieu 6'!I56</f>
        <v>1883</v>
      </c>
      <c r="J55" s="165">
        <f>'[5]Bieu 6'!J56</f>
        <v>671</v>
      </c>
      <c r="K55" s="165">
        <f>'[5]Bieu 6'!K56</f>
        <v>4</v>
      </c>
      <c r="L55" s="165">
        <f>'[5]Bieu 6'!L56</f>
        <v>1157</v>
      </c>
      <c r="M55" s="165">
        <f>'[5]Bieu 6'!M56</f>
        <v>40</v>
      </c>
      <c r="N55" s="165">
        <f>'[5]Bieu 6'!N56</f>
        <v>4</v>
      </c>
      <c r="O55" s="165">
        <f>'[5]Bieu 6'!O56</f>
        <v>0</v>
      </c>
      <c r="P55" s="165">
        <f>'[5]Bieu 6'!P56</f>
        <v>7</v>
      </c>
      <c r="Q55" s="165">
        <f>'[5]Bieu 6'!Q56</f>
        <v>607</v>
      </c>
      <c r="R55" s="165">
        <f>'[5]Bieu 6'!R56</f>
        <v>1815</v>
      </c>
      <c r="S55" s="335">
        <f t="shared" si="4"/>
        <v>0.35847052575677113</v>
      </c>
      <c r="T55" s="335">
        <f t="shared" si="5"/>
        <v>0.7562248995983936</v>
      </c>
      <c r="U55" s="184">
        <v>51</v>
      </c>
      <c r="V55" s="352">
        <v>35</v>
      </c>
      <c r="W55" s="352">
        <f t="shared" si="3"/>
        <v>1208</v>
      </c>
    </row>
    <row r="56" spans="1:23" s="184" customFormat="1" ht="19.5" customHeight="1">
      <c r="A56" s="197">
        <v>43</v>
      </c>
      <c r="B56" s="163" t="str">
        <f>'[5]Bieu 6'!B57</f>
        <v>Nghệ An</v>
      </c>
      <c r="C56" s="165">
        <f>'[5]Bieu 6'!C57</f>
        <v>7937</v>
      </c>
      <c r="D56" s="165">
        <v>3866</v>
      </c>
      <c r="E56" s="165">
        <v>4071</v>
      </c>
      <c r="F56" s="165">
        <f>'[5]Bieu 6'!F57</f>
        <v>24</v>
      </c>
      <c r="G56" s="165">
        <f>'[5]Bieu 6'!G57</f>
        <v>0</v>
      </c>
      <c r="H56" s="165">
        <f>'[5]Bieu 6'!H57</f>
        <v>7913</v>
      </c>
      <c r="I56" s="165">
        <f>'[5]Bieu 6'!I57</f>
        <v>5744</v>
      </c>
      <c r="J56" s="165">
        <f>'[5]Bieu 6'!J57</f>
        <v>2651</v>
      </c>
      <c r="K56" s="165">
        <f>'[5]Bieu 6'!K57</f>
        <v>28</v>
      </c>
      <c r="L56" s="165">
        <f>'[5]Bieu 6'!L57</f>
        <v>3006</v>
      </c>
      <c r="M56" s="165">
        <f>'[5]Bieu 6'!M57</f>
        <v>27</v>
      </c>
      <c r="N56" s="165">
        <f>'[5]Bieu 6'!N57</f>
        <v>4</v>
      </c>
      <c r="O56" s="165">
        <f>'[5]Bieu 6'!O57</f>
        <v>0</v>
      </c>
      <c r="P56" s="165">
        <f>'[5]Bieu 6'!P57</f>
        <v>28</v>
      </c>
      <c r="Q56" s="165">
        <f>'[5]Bieu 6'!Q57</f>
        <v>2169</v>
      </c>
      <c r="R56" s="165">
        <f>'[5]Bieu 6'!R57</f>
        <v>5234</v>
      </c>
      <c r="S56" s="335">
        <f t="shared" si="4"/>
        <v>0.466399721448468</v>
      </c>
      <c r="T56" s="335">
        <f t="shared" si="5"/>
        <v>0.7258940983192216</v>
      </c>
      <c r="U56" s="184">
        <v>21</v>
      </c>
      <c r="V56" s="352">
        <v>25</v>
      </c>
      <c r="W56" s="352">
        <f t="shared" si="3"/>
        <v>3065</v>
      </c>
    </row>
    <row r="57" spans="1:23" s="184" customFormat="1" ht="19.5" customHeight="1">
      <c r="A57" s="199">
        <v>44</v>
      </c>
      <c r="B57" s="163" t="str">
        <f>'[5]Bieu 6'!B58</f>
        <v>Phú Thọ</v>
      </c>
      <c r="C57" s="165">
        <f>'[5]Bieu 6'!C58</f>
        <v>5647</v>
      </c>
      <c r="D57" s="165">
        <v>3065</v>
      </c>
      <c r="E57" s="165">
        <v>2582</v>
      </c>
      <c r="F57" s="165">
        <f>'[5]Bieu 6'!F58</f>
        <v>42</v>
      </c>
      <c r="G57" s="165">
        <f>'[5]Bieu 6'!G58</f>
        <v>0</v>
      </c>
      <c r="H57" s="165">
        <f>'[5]Bieu 6'!H58</f>
        <v>5605</v>
      </c>
      <c r="I57" s="165">
        <f>'[5]Bieu 6'!I58</f>
        <v>4058</v>
      </c>
      <c r="J57" s="165">
        <f>'[5]Bieu 6'!J58</f>
        <v>2080</v>
      </c>
      <c r="K57" s="165">
        <f>'[5]Bieu 6'!K58</f>
        <v>146</v>
      </c>
      <c r="L57" s="165">
        <f>'[5]Bieu 6'!L58</f>
        <v>1767</v>
      </c>
      <c r="M57" s="165">
        <f>'[5]Bieu 6'!M58</f>
        <v>48</v>
      </c>
      <c r="N57" s="165">
        <f>'[5]Bieu 6'!N58</f>
        <v>12</v>
      </c>
      <c r="O57" s="165">
        <f>'[5]Bieu 6'!O58</f>
        <v>0</v>
      </c>
      <c r="P57" s="165">
        <f>'[5]Bieu 6'!P58</f>
        <v>5</v>
      </c>
      <c r="Q57" s="165">
        <f>'[5]Bieu 6'!Q58</f>
        <v>1547</v>
      </c>
      <c r="R57" s="165">
        <f>'[5]Bieu 6'!R58</f>
        <v>3379</v>
      </c>
      <c r="S57" s="335">
        <f t="shared" si="4"/>
        <v>0.5485460818137013</v>
      </c>
      <c r="T57" s="335">
        <f t="shared" si="5"/>
        <v>0.7239964317573595</v>
      </c>
      <c r="U57" s="184">
        <v>31</v>
      </c>
      <c r="V57" s="352">
        <v>16</v>
      </c>
      <c r="W57" s="352">
        <f t="shared" si="3"/>
        <v>1832</v>
      </c>
    </row>
    <row r="58" spans="1:23" s="184" customFormat="1" ht="19.5" customHeight="1">
      <c r="A58" s="197">
        <v>45</v>
      </c>
      <c r="B58" s="163" t="str">
        <f>'[5]Bieu 6'!B59</f>
        <v>Phú Yên</v>
      </c>
      <c r="C58" s="165">
        <f>'[5]Bieu 6'!C59</f>
        <v>3953</v>
      </c>
      <c r="D58" s="165">
        <v>2552</v>
      </c>
      <c r="E58" s="165">
        <v>1401</v>
      </c>
      <c r="F58" s="165">
        <f>'[5]Bieu 6'!F59</f>
        <v>23</v>
      </c>
      <c r="G58" s="165">
        <f>'[5]Bieu 6'!G59</f>
        <v>0</v>
      </c>
      <c r="H58" s="165">
        <f>'[5]Bieu 6'!H59</f>
        <v>3930</v>
      </c>
      <c r="I58" s="165">
        <f>'[5]Bieu 6'!I59</f>
        <v>2669</v>
      </c>
      <c r="J58" s="165">
        <f>'[5]Bieu 6'!J59</f>
        <v>804</v>
      </c>
      <c r="K58" s="165">
        <f>'[5]Bieu 6'!K59</f>
        <v>36</v>
      </c>
      <c r="L58" s="165">
        <f>'[5]Bieu 6'!L59</f>
        <v>1739</v>
      </c>
      <c r="M58" s="165">
        <f>'[5]Bieu 6'!M59</f>
        <v>41</v>
      </c>
      <c r="N58" s="165">
        <f>'[5]Bieu 6'!N59</f>
        <v>2</v>
      </c>
      <c r="O58" s="165">
        <f>'[5]Bieu 6'!O59</f>
        <v>0</v>
      </c>
      <c r="P58" s="165">
        <f>'[5]Bieu 6'!P59</f>
        <v>47</v>
      </c>
      <c r="Q58" s="165">
        <f>'[5]Bieu 6'!Q59</f>
        <v>1261</v>
      </c>
      <c r="R58" s="165">
        <f>'[5]Bieu 6'!R59</f>
        <v>3090</v>
      </c>
      <c r="S58" s="335">
        <f t="shared" si="4"/>
        <v>0.31472461596103407</v>
      </c>
      <c r="T58" s="335">
        <f t="shared" si="5"/>
        <v>0.6791348600508906</v>
      </c>
      <c r="U58" s="184">
        <v>40</v>
      </c>
      <c r="V58" s="352">
        <v>48</v>
      </c>
      <c r="W58" s="352">
        <f t="shared" si="3"/>
        <v>1829</v>
      </c>
    </row>
    <row r="59" spans="1:23" s="184" customFormat="1" ht="19.5" customHeight="1">
      <c r="A59" s="199">
        <v>46</v>
      </c>
      <c r="B59" s="163" t="str">
        <f>'[5]Bieu 6'!B60</f>
        <v>Quảng Bình</v>
      </c>
      <c r="C59" s="165">
        <f>'[5]Bieu 6'!C60</f>
        <v>1736</v>
      </c>
      <c r="D59" s="165">
        <v>785</v>
      </c>
      <c r="E59" s="165">
        <v>951</v>
      </c>
      <c r="F59" s="165">
        <f>'[5]Bieu 6'!F60</f>
        <v>6</v>
      </c>
      <c r="G59" s="165">
        <f>'[5]Bieu 6'!G60</f>
        <v>0</v>
      </c>
      <c r="H59" s="165">
        <f>'[5]Bieu 6'!H60</f>
        <v>1730</v>
      </c>
      <c r="I59" s="165">
        <f>'[5]Bieu 6'!I60</f>
        <v>1273</v>
      </c>
      <c r="J59" s="165">
        <f>'[5]Bieu 6'!J60</f>
        <v>707</v>
      </c>
      <c r="K59" s="165">
        <f>'[5]Bieu 6'!K60</f>
        <v>16</v>
      </c>
      <c r="L59" s="165">
        <f>'[5]Bieu 6'!L60</f>
        <v>526</v>
      </c>
      <c r="M59" s="165">
        <f>'[5]Bieu 6'!M60</f>
        <v>6</v>
      </c>
      <c r="N59" s="165">
        <f>'[5]Bieu 6'!N60</f>
        <v>0</v>
      </c>
      <c r="O59" s="165">
        <f>'[5]Bieu 6'!O60</f>
        <v>0</v>
      </c>
      <c r="P59" s="165">
        <f>'[5]Bieu 6'!P60</f>
        <v>18</v>
      </c>
      <c r="Q59" s="165">
        <f>'[5]Bieu 6'!Q60</f>
        <v>457</v>
      </c>
      <c r="R59" s="165">
        <f>'[5]Bieu 6'!R60</f>
        <v>1007</v>
      </c>
      <c r="S59" s="335">
        <f t="shared" si="4"/>
        <v>0.5679497250589159</v>
      </c>
      <c r="T59" s="335">
        <f t="shared" si="5"/>
        <v>0.7358381502890173</v>
      </c>
      <c r="U59" s="184">
        <v>54</v>
      </c>
      <c r="V59" s="352">
        <v>12</v>
      </c>
      <c r="W59" s="352">
        <f t="shared" si="3"/>
        <v>550</v>
      </c>
    </row>
    <row r="60" spans="1:23" s="184" customFormat="1" ht="19.5" customHeight="1">
      <c r="A60" s="197">
        <v>47</v>
      </c>
      <c r="B60" s="163" t="str">
        <f>'[5]Bieu 6'!B61</f>
        <v>Quảng Nam</v>
      </c>
      <c r="C60" s="165">
        <f>'[5]Bieu 6'!C61</f>
        <v>4636</v>
      </c>
      <c r="D60" s="165">
        <v>2356</v>
      </c>
      <c r="E60" s="165">
        <v>2280</v>
      </c>
      <c r="F60" s="165">
        <f>'[5]Bieu 6'!F61</f>
        <v>20</v>
      </c>
      <c r="G60" s="165">
        <f>'[5]Bieu 6'!G61</f>
        <v>4</v>
      </c>
      <c r="H60" s="165">
        <f>'[5]Bieu 6'!H61</f>
        <v>4616</v>
      </c>
      <c r="I60" s="165">
        <f>'[5]Bieu 6'!I61</f>
        <v>3328</v>
      </c>
      <c r="J60" s="165">
        <f>'[5]Bieu 6'!J61</f>
        <v>1623</v>
      </c>
      <c r="K60" s="165">
        <f>'[5]Bieu 6'!K61</f>
        <v>18</v>
      </c>
      <c r="L60" s="165">
        <f>'[5]Bieu 6'!L61</f>
        <v>1605</v>
      </c>
      <c r="M60" s="165">
        <f>'[5]Bieu 6'!M61</f>
        <v>15</v>
      </c>
      <c r="N60" s="165">
        <f>'[5]Bieu 6'!N61</f>
        <v>5</v>
      </c>
      <c r="O60" s="165">
        <f>'[5]Bieu 6'!O61</f>
        <v>0</v>
      </c>
      <c r="P60" s="165">
        <f>'[5]Bieu 6'!P61</f>
        <v>62</v>
      </c>
      <c r="Q60" s="165">
        <f>'[5]Bieu 6'!Q61</f>
        <v>1288</v>
      </c>
      <c r="R60" s="165">
        <f>'[5]Bieu 6'!R61</f>
        <v>2975</v>
      </c>
      <c r="S60" s="335">
        <f t="shared" si="4"/>
        <v>0.4930889423076923</v>
      </c>
      <c r="T60" s="335">
        <f t="shared" si="5"/>
        <v>0.7209705372616985</v>
      </c>
      <c r="U60" s="184">
        <v>36</v>
      </c>
      <c r="V60" s="352">
        <v>19</v>
      </c>
      <c r="W60" s="352">
        <f t="shared" si="3"/>
        <v>1687</v>
      </c>
    </row>
    <row r="61" spans="1:23" s="184" customFormat="1" ht="19.5" customHeight="1">
      <c r="A61" s="199">
        <v>48</v>
      </c>
      <c r="B61" s="163" t="str">
        <f>'[5]Bieu 6'!B62</f>
        <v>Quảng Ninh</v>
      </c>
      <c r="C61" s="165">
        <f>'[5]Bieu 6'!C62</f>
        <v>4898</v>
      </c>
      <c r="D61" s="165">
        <v>3162</v>
      </c>
      <c r="E61" s="165">
        <v>1736</v>
      </c>
      <c r="F61" s="165">
        <f>'[5]Bieu 6'!F62</f>
        <v>18</v>
      </c>
      <c r="G61" s="165">
        <f>'[5]Bieu 6'!G62</f>
        <v>0</v>
      </c>
      <c r="H61" s="165">
        <f>'[5]Bieu 6'!H62</f>
        <v>4880</v>
      </c>
      <c r="I61" s="165">
        <f>'[5]Bieu 6'!I62</f>
        <v>3438</v>
      </c>
      <c r="J61" s="165">
        <f>'[5]Bieu 6'!J62</f>
        <v>1266</v>
      </c>
      <c r="K61" s="165">
        <f>'[5]Bieu 6'!K62</f>
        <v>38</v>
      </c>
      <c r="L61" s="165">
        <f>'[5]Bieu 6'!L62</f>
        <v>2108</v>
      </c>
      <c r="M61" s="165">
        <f>'[5]Bieu 6'!M62</f>
        <v>13</v>
      </c>
      <c r="N61" s="165">
        <f>'[5]Bieu 6'!N62</f>
        <v>12</v>
      </c>
      <c r="O61" s="165">
        <f>'[5]Bieu 6'!O62</f>
        <v>0</v>
      </c>
      <c r="P61" s="165">
        <f>'[5]Bieu 6'!P62</f>
        <v>1</v>
      </c>
      <c r="Q61" s="165">
        <f>'[5]Bieu 6'!Q62</f>
        <v>1442</v>
      </c>
      <c r="R61" s="165">
        <f>'[5]Bieu 6'!R62</f>
        <v>3576</v>
      </c>
      <c r="S61" s="335">
        <f t="shared" si="4"/>
        <v>0.37929028504944734</v>
      </c>
      <c r="T61" s="335">
        <f t="shared" si="5"/>
        <v>0.7045081967213115</v>
      </c>
      <c r="U61" s="184">
        <v>35</v>
      </c>
      <c r="V61" s="352">
        <v>31</v>
      </c>
      <c r="W61" s="352">
        <f t="shared" si="3"/>
        <v>2134</v>
      </c>
    </row>
    <row r="62" spans="1:23" s="184" customFormat="1" ht="19.5" customHeight="1">
      <c r="A62" s="197">
        <v>49</v>
      </c>
      <c r="B62" s="163" t="str">
        <f>'[5]Bieu 6'!B63</f>
        <v>Quảng Ngãi</v>
      </c>
      <c r="C62" s="165">
        <f>'[5]Bieu 6'!C63</f>
        <v>4531</v>
      </c>
      <c r="D62" s="165">
        <v>2800</v>
      </c>
      <c r="E62" s="165">
        <v>1731</v>
      </c>
      <c r="F62" s="165">
        <f>'[5]Bieu 6'!F63</f>
        <v>17</v>
      </c>
      <c r="G62" s="165">
        <f>'[5]Bieu 6'!G63</f>
        <v>0</v>
      </c>
      <c r="H62" s="165">
        <f>'[5]Bieu 6'!H63</f>
        <v>4514</v>
      </c>
      <c r="I62" s="165">
        <f>'[5]Bieu 6'!I63</f>
        <v>3360</v>
      </c>
      <c r="J62" s="165">
        <f>'[5]Bieu 6'!J63</f>
        <v>1068</v>
      </c>
      <c r="K62" s="165">
        <f>'[5]Bieu 6'!K63</f>
        <v>8</v>
      </c>
      <c r="L62" s="165">
        <f>'[5]Bieu 6'!L63</f>
        <v>2257</v>
      </c>
      <c r="M62" s="165">
        <f>'[5]Bieu 6'!M63</f>
        <v>11</v>
      </c>
      <c r="N62" s="165">
        <f>'[5]Bieu 6'!N63</f>
        <v>8</v>
      </c>
      <c r="O62" s="165">
        <f>'[5]Bieu 6'!O63</f>
        <v>0</v>
      </c>
      <c r="P62" s="165">
        <f>'[5]Bieu 6'!P63</f>
        <v>8</v>
      </c>
      <c r="Q62" s="165">
        <f>'[5]Bieu 6'!Q63</f>
        <v>1154</v>
      </c>
      <c r="R62" s="165">
        <f>'[5]Bieu 6'!R63</f>
        <v>3438</v>
      </c>
      <c r="S62" s="335">
        <f t="shared" si="4"/>
        <v>0.3202380952380952</v>
      </c>
      <c r="T62" s="335">
        <f t="shared" si="5"/>
        <v>0.7443509082853346</v>
      </c>
      <c r="U62" s="184">
        <v>37</v>
      </c>
      <c r="V62" s="352">
        <v>47</v>
      </c>
      <c r="W62" s="352">
        <f t="shared" si="3"/>
        <v>2284</v>
      </c>
    </row>
    <row r="63" spans="1:23" s="184" customFormat="1" ht="19.5" customHeight="1">
      <c r="A63" s="199">
        <v>50</v>
      </c>
      <c r="B63" s="163" t="str">
        <f>'[5]Bieu 6'!B64</f>
        <v>Quảng Trị</v>
      </c>
      <c r="C63" s="165">
        <f>'[5]Bieu 6'!C64</f>
        <v>1516</v>
      </c>
      <c r="D63" s="165">
        <v>617</v>
      </c>
      <c r="E63" s="165">
        <v>899</v>
      </c>
      <c r="F63" s="165">
        <f>'[5]Bieu 6'!F64</f>
        <v>9</v>
      </c>
      <c r="G63" s="165">
        <f>'[5]Bieu 6'!G64</f>
        <v>0</v>
      </c>
      <c r="H63" s="165">
        <f>'[5]Bieu 6'!H64</f>
        <v>1507</v>
      </c>
      <c r="I63" s="165">
        <f>'[5]Bieu 6'!I64</f>
        <v>1185</v>
      </c>
      <c r="J63" s="165">
        <f>'[5]Bieu 6'!J64</f>
        <v>572</v>
      </c>
      <c r="K63" s="165">
        <f>'[5]Bieu 6'!K64</f>
        <v>5</v>
      </c>
      <c r="L63" s="165">
        <f>'[5]Bieu 6'!L64</f>
        <v>595</v>
      </c>
      <c r="M63" s="165">
        <f>'[5]Bieu 6'!M64</f>
        <v>10</v>
      </c>
      <c r="N63" s="165">
        <f>'[5]Bieu 6'!N64</f>
        <v>0</v>
      </c>
      <c r="O63" s="165">
        <f>'[5]Bieu 6'!O64</f>
        <v>0</v>
      </c>
      <c r="P63" s="165">
        <f>'[5]Bieu 6'!P64</f>
        <v>3</v>
      </c>
      <c r="Q63" s="165">
        <f>'[5]Bieu 6'!Q64</f>
        <v>322</v>
      </c>
      <c r="R63" s="165">
        <f>'[5]Bieu 6'!R64</f>
        <v>930</v>
      </c>
      <c r="S63" s="335">
        <f t="shared" si="4"/>
        <v>0.4869198312236287</v>
      </c>
      <c r="T63" s="335">
        <f t="shared" si="5"/>
        <v>0.7863304578633046</v>
      </c>
      <c r="U63" s="184">
        <v>57</v>
      </c>
      <c r="V63" s="352">
        <v>20</v>
      </c>
      <c r="W63" s="352">
        <f t="shared" si="3"/>
        <v>608</v>
      </c>
    </row>
    <row r="64" spans="1:23" s="184" customFormat="1" ht="19.5" customHeight="1">
      <c r="A64" s="197">
        <v>51</v>
      </c>
      <c r="B64" s="163" t="str">
        <f>'[5]Bieu 6'!B65</f>
        <v>Sóc Trăng</v>
      </c>
      <c r="C64" s="165">
        <f>'[5]Bieu 6'!C65</f>
        <v>7018</v>
      </c>
      <c r="D64" s="165">
        <v>4840</v>
      </c>
      <c r="E64" s="165">
        <v>2178</v>
      </c>
      <c r="F64" s="165">
        <f>'[5]Bieu 6'!F65</f>
        <v>32</v>
      </c>
      <c r="G64" s="165">
        <f>'[5]Bieu 6'!G65</f>
        <v>0</v>
      </c>
      <c r="H64" s="165">
        <f>'[5]Bieu 6'!H65</f>
        <v>6986</v>
      </c>
      <c r="I64" s="165">
        <f>'[5]Bieu 6'!I65</f>
        <v>5411</v>
      </c>
      <c r="J64" s="165">
        <f>'[5]Bieu 6'!J65</f>
        <v>1361</v>
      </c>
      <c r="K64" s="165">
        <f>'[5]Bieu 6'!K65</f>
        <v>37</v>
      </c>
      <c r="L64" s="165">
        <f>'[5]Bieu 6'!L65</f>
        <v>3880</v>
      </c>
      <c r="M64" s="165">
        <f>'[5]Bieu 6'!M65</f>
        <v>90</v>
      </c>
      <c r="N64" s="165">
        <f>'[5]Bieu 6'!N65</f>
        <v>17</v>
      </c>
      <c r="O64" s="165">
        <f>'[5]Bieu 6'!O65</f>
        <v>0</v>
      </c>
      <c r="P64" s="165">
        <f>'[5]Bieu 6'!P65</f>
        <v>26</v>
      </c>
      <c r="Q64" s="165">
        <f>'[5]Bieu 6'!Q65</f>
        <v>1575</v>
      </c>
      <c r="R64" s="165">
        <f>'[5]Bieu 6'!R65</f>
        <v>5588</v>
      </c>
      <c r="S64" s="335">
        <f t="shared" si="4"/>
        <v>0.25836259471447054</v>
      </c>
      <c r="T64" s="335">
        <f t="shared" si="5"/>
        <v>0.7745490981963928</v>
      </c>
      <c r="U64" s="184">
        <v>28</v>
      </c>
      <c r="V64" s="352">
        <v>59</v>
      </c>
      <c r="W64" s="352">
        <f t="shared" si="3"/>
        <v>4013</v>
      </c>
    </row>
    <row r="65" spans="1:23" s="184" customFormat="1" ht="19.5" customHeight="1">
      <c r="A65" s="199">
        <v>52</v>
      </c>
      <c r="B65" s="163" t="str">
        <f>'[5]Bieu 6'!B66</f>
        <v>Sơn La</v>
      </c>
      <c r="C65" s="165">
        <f>'[5]Bieu 6'!C66</f>
        <v>3039</v>
      </c>
      <c r="D65" s="165">
        <v>1499</v>
      </c>
      <c r="E65" s="165">
        <v>1540</v>
      </c>
      <c r="F65" s="165">
        <f>'[5]Bieu 6'!F66</f>
        <v>7</v>
      </c>
      <c r="G65" s="165">
        <f>'[5]Bieu 6'!G66</f>
        <v>0</v>
      </c>
      <c r="H65" s="165">
        <f>'[5]Bieu 6'!H66</f>
        <v>3032</v>
      </c>
      <c r="I65" s="165">
        <f>'[5]Bieu 6'!I66</f>
        <v>2277</v>
      </c>
      <c r="J65" s="165">
        <f>'[5]Bieu 6'!J66</f>
        <v>1252</v>
      </c>
      <c r="K65" s="165">
        <f>'[5]Bieu 6'!K66</f>
        <v>30</v>
      </c>
      <c r="L65" s="165">
        <f>'[5]Bieu 6'!L66</f>
        <v>968</v>
      </c>
      <c r="M65" s="165">
        <f>'[5]Bieu 6'!M66</f>
        <v>2</v>
      </c>
      <c r="N65" s="165">
        <f>'[5]Bieu 6'!N66</f>
        <v>1</v>
      </c>
      <c r="O65" s="165">
        <f>'[5]Bieu 6'!O66</f>
        <v>0</v>
      </c>
      <c r="P65" s="165">
        <f>'[5]Bieu 6'!P66</f>
        <v>24</v>
      </c>
      <c r="Q65" s="165">
        <f>'[5]Bieu 6'!Q66</f>
        <v>755</v>
      </c>
      <c r="R65" s="165">
        <f>'[5]Bieu 6'!R66</f>
        <v>1750</v>
      </c>
      <c r="S65" s="335">
        <f t="shared" si="4"/>
        <v>0.5630215195432586</v>
      </c>
      <c r="T65" s="335">
        <f t="shared" si="5"/>
        <v>0.7509894459102903</v>
      </c>
      <c r="U65" s="184">
        <v>47</v>
      </c>
      <c r="V65" s="352">
        <v>14</v>
      </c>
      <c r="W65" s="352">
        <f t="shared" si="3"/>
        <v>995</v>
      </c>
    </row>
    <row r="66" spans="1:23" s="184" customFormat="1" ht="19.5" customHeight="1">
      <c r="A66" s="197">
        <v>53</v>
      </c>
      <c r="B66" s="163" t="str">
        <f>'[5]Bieu 6'!B67</f>
        <v>Tây Ninh</v>
      </c>
      <c r="C66" s="165">
        <f>'[5]Bieu 6'!C67</f>
        <v>19064</v>
      </c>
      <c r="D66" s="165">
        <v>14454</v>
      </c>
      <c r="E66" s="165">
        <v>4610</v>
      </c>
      <c r="F66" s="165">
        <f>'[5]Bieu 6'!F67</f>
        <v>131</v>
      </c>
      <c r="G66" s="165">
        <f>'[5]Bieu 6'!G67</f>
        <v>3</v>
      </c>
      <c r="H66" s="165">
        <f>'[5]Bieu 6'!H67</f>
        <v>18933</v>
      </c>
      <c r="I66" s="165">
        <f>'[5]Bieu 6'!I67</f>
        <v>12785</v>
      </c>
      <c r="J66" s="165">
        <f>'[5]Bieu 6'!J67</f>
        <v>2514</v>
      </c>
      <c r="K66" s="165">
        <f>'[5]Bieu 6'!K67</f>
        <v>139</v>
      </c>
      <c r="L66" s="165">
        <f>'[5]Bieu 6'!L67</f>
        <v>9908</v>
      </c>
      <c r="M66" s="165">
        <f>'[5]Bieu 6'!M67</f>
        <v>139</v>
      </c>
      <c r="N66" s="165">
        <f>'[5]Bieu 6'!N67</f>
        <v>36</v>
      </c>
      <c r="O66" s="165">
        <f>'[5]Bieu 6'!O67</f>
        <v>0</v>
      </c>
      <c r="P66" s="165">
        <f>'[5]Bieu 6'!P67</f>
        <v>49</v>
      </c>
      <c r="Q66" s="165">
        <f>'[5]Bieu 6'!Q67</f>
        <v>6148</v>
      </c>
      <c r="R66" s="165">
        <f>'[5]Bieu 6'!R67</f>
        <v>16280</v>
      </c>
      <c r="S66" s="335">
        <f t="shared" si="4"/>
        <v>0.20750879937426672</v>
      </c>
      <c r="T66" s="335">
        <f t="shared" si="5"/>
        <v>0.6752759731685417</v>
      </c>
      <c r="U66" s="184">
        <v>3</v>
      </c>
      <c r="V66" s="352">
        <v>62</v>
      </c>
      <c r="W66" s="352">
        <f t="shared" si="3"/>
        <v>10132</v>
      </c>
    </row>
    <row r="67" spans="1:23" s="184" customFormat="1" ht="19.5" customHeight="1">
      <c r="A67" s="199">
        <v>54</v>
      </c>
      <c r="B67" s="163" t="str">
        <f>'[5]Bieu 6'!B68</f>
        <v>Tiền Giang</v>
      </c>
      <c r="C67" s="165">
        <f>'[5]Bieu 6'!C68</f>
        <v>14777</v>
      </c>
      <c r="D67" s="165">
        <v>10554</v>
      </c>
      <c r="E67" s="165">
        <v>4223</v>
      </c>
      <c r="F67" s="165">
        <f>'[5]Bieu 6'!F68</f>
        <v>47</v>
      </c>
      <c r="G67" s="165">
        <f>'[5]Bieu 6'!G68</f>
        <v>0</v>
      </c>
      <c r="H67" s="165">
        <f>'[5]Bieu 6'!H68</f>
        <v>14730</v>
      </c>
      <c r="I67" s="165">
        <f>'[5]Bieu 6'!I68</f>
        <v>9617</v>
      </c>
      <c r="J67" s="165">
        <f>'[5]Bieu 6'!J68</f>
        <v>2140</v>
      </c>
      <c r="K67" s="165">
        <f>'[5]Bieu 6'!K68</f>
        <v>67</v>
      </c>
      <c r="L67" s="165">
        <f>'[5]Bieu 6'!L68</f>
        <v>7036</v>
      </c>
      <c r="M67" s="165">
        <f>'[5]Bieu 6'!M68</f>
        <v>269</v>
      </c>
      <c r="N67" s="165">
        <f>'[5]Bieu 6'!N68</f>
        <v>30</v>
      </c>
      <c r="O67" s="165">
        <f>'[5]Bieu 6'!O68</f>
        <v>0</v>
      </c>
      <c r="P67" s="165">
        <f>'[5]Bieu 6'!P68</f>
        <v>75</v>
      </c>
      <c r="Q67" s="165">
        <f>'[5]Bieu 6'!Q68</f>
        <v>5113</v>
      </c>
      <c r="R67" s="165">
        <f>'[5]Bieu 6'!R68</f>
        <v>12523</v>
      </c>
      <c r="S67" s="335">
        <f t="shared" si="4"/>
        <v>0.22948944577311012</v>
      </c>
      <c r="T67" s="335">
        <f t="shared" si="5"/>
        <v>0.6528852681602172</v>
      </c>
      <c r="U67" s="184">
        <v>7</v>
      </c>
      <c r="V67" s="352">
        <v>61</v>
      </c>
      <c r="W67" s="352">
        <f t="shared" si="3"/>
        <v>7410</v>
      </c>
    </row>
    <row r="68" spans="1:23" s="184" customFormat="1" ht="19.5" customHeight="1">
      <c r="A68" s="197">
        <v>55</v>
      </c>
      <c r="B68" s="163" t="str">
        <f>'[5]Bieu 6'!B69</f>
        <v>TT Huế</v>
      </c>
      <c r="C68" s="165">
        <f>'[5]Bieu 6'!C69</f>
        <v>3190</v>
      </c>
      <c r="D68" s="165">
        <v>1923</v>
      </c>
      <c r="E68" s="165">
        <v>1267</v>
      </c>
      <c r="F68" s="165">
        <f>'[5]Bieu 6'!F69</f>
        <v>19</v>
      </c>
      <c r="G68" s="165">
        <f>'[5]Bieu 6'!G69</f>
        <v>0</v>
      </c>
      <c r="H68" s="165">
        <f>'[5]Bieu 6'!H69</f>
        <v>3171</v>
      </c>
      <c r="I68" s="165">
        <f>'[5]Bieu 6'!I69</f>
        <v>2491</v>
      </c>
      <c r="J68" s="165">
        <f>'[5]Bieu 6'!J69</f>
        <v>821</v>
      </c>
      <c r="K68" s="165">
        <f>'[5]Bieu 6'!K69</f>
        <v>15</v>
      </c>
      <c r="L68" s="165">
        <f>'[5]Bieu 6'!L69</f>
        <v>1554</v>
      </c>
      <c r="M68" s="165">
        <f>'[5]Bieu 6'!M69</f>
        <v>85</v>
      </c>
      <c r="N68" s="165">
        <f>'[5]Bieu 6'!N69</f>
        <v>3</v>
      </c>
      <c r="O68" s="165">
        <f>'[5]Bieu 6'!O69</f>
        <v>0</v>
      </c>
      <c r="P68" s="165">
        <f>'[5]Bieu 6'!P69</f>
        <v>13</v>
      </c>
      <c r="Q68" s="165">
        <f>'[5]Bieu 6'!Q69</f>
        <v>680</v>
      </c>
      <c r="R68" s="165">
        <f>'[5]Bieu 6'!R69</f>
        <v>2335</v>
      </c>
      <c r="S68" s="335">
        <f t="shared" si="4"/>
        <v>0.33560818948213567</v>
      </c>
      <c r="T68" s="335">
        <f t="shared" si="5"/>
        <v>0.7855566067486597</v>
      </c>
      <c r="U68" s="184">
        <v>45</v>
      </c>
      <c r="V68" s="352">
        <v>43</v>
      </c>
      <c r="W68" s="352">
        <f t="shared" si="3"/>
        <v>1655</v>
      </c>
    </row>
    <row r="69" spans="1:23" s="184" customFormat="1" ht="19.5" customHeight="1">
      <c r="A69" s="199">
        <v>56</v>
      </c>
      <c r="B69" s="163" t="str">
        <f>'[5]Bieu 6'!B70</f>
        <v>Tuyên Quang</v>
      </c>
      <c r="C69" s="165">
        <f>'[5]Bieu 6'!C70</f>
        <v>2744</v>
      </c>
      <c r="D69" s="165">
        <v>1432</v>
      </c>
      <c r="E69" s="165">
        <v>1312</v>
      </c>
      <c r="F69" s="165">
        <f>'[5]Bieu 6'!F70</f>
        <v>16</v>
      </c>
      <c r="G69" s="165">
        <f>'[5]Bieu 6'!G70</f>
        <v>0</v>
      </c>
      <c r="H69" s="165">
        <f>'[5]Bieu 6'!H70</f>
        <v>2728</v>
      </c>
      <c r="I69" s="165">
        <f>'[5]Bieu 6'!I70</f>
        <v>1654</v>
      </c>
      <c r="J69" s="165">
        <f>'[5]Bieu 6'!J70</f>
        <v>1020</v>
      </c>
      <c r="K69" s="165">
        <f>'[5]Bieu 6'!K70</f>
        <v>13</v>
      </c>
      <c r="L69" s="165">
        <f>'[5]Bieu 6'!L70</f>
        <v>563</v>
      </c>
      <c r="M69" s="165">
        <f>'[5]Bieu 6'!M70</f>
        <v>46</v>
      </c>
      <c r="N69" s="165">
        <f>'[5]Bieu 6'!N70</f>
        <v>3</v>
      </c>
      <c r="O69" s="165">
        <f>'[5]Bieu 6'!O70</f>
        <v>0</v>
      </c>
      <c r="P69" s="165">
        <f>'[5]Bieu 6'!P70</f>
        <v>9</v>
      </c>
      <c r="Q69" s="165">
        <f>'[5]Bieu 6'!Q70</f>
        <v>1074</v>
      </c>
      <c r="R69" s="165">
        <f>'[5]Bieu 6'!R70</f>
        <v>1695</v>
      </c>
      <c r="S69" s="335">
        <f t="shared" si="4"/>
        <v>0.624546553808948</v>
      </c>
      <c r="T69" s="335">
        <f t="shared" si="5"/>
        <v>0.6063049853372434</v>
      </c>
      <c r="U69" s="184">
        <v>49</v>
      </c>
      <c r="V69" s="352">
        <v>7</v>
      </c>
      <c r="W69" s="352">
        <f t="shared" si="3"/>
        <v>621</v>
      </c>
    </row>
    <row r="70" spans="1:23" s="184" customFormat="1" ht="19.5" customHeight="1">
      <c r="A70" s="197">
        <v>57</v>
      </c>
      <c r="B70" s="163" t="str">
        <f>'[5]Bieu 6'!B71</f>
        <v>Thái Bình</v>
      </c>
      <c r="C70" s="165">
        <f>'[5]Bieu 6'!C71</f>
        <v>4045</v>
      </c>
      <c r="D70" s="165">
        <v>2692</v>
      </c>
      <c r="E70" s="165">
        <v>1353</v>
      </c>
      <c r="F70" s="165">
        <f>'[5]Bieu 6'!F71</f>
        <v>19</v>
      </c>
      <c r="G70" s="165">
        <f>'[5]Bieu 6'!G71</f>
        <v>0</v>
      </c>
      <c r="H70" s="165">
        <f>'[5]Bieu 6'!H71</f>
        <v>4026</v>
      </c>
      <c r="I70" s="165">
        <f>'[5]Bieu 6'!I71</f>
        <v>2228</v>
      </c>
      <c r="J70" s="165">
        <f>'[5]Bieu 6'!J71</f>
        <v>1014</v>
      </c>
      <c r="K70" s="165">
        <f>'[5]Bieu 6'!K71</f>
        <v>40</v>
      </c>
      <c r="L70" s="165">
        <f>'[5]Bieu 6'!L71</f>
        <v>1128</v>
      </c>
      <c r="M70" s="165">
        <f>'[5]Bieu 6'!M71</f>
        <v>4</v>
      </c>
      <c r="N70" s="165">
        <f>'[5]Bieu 6'!N71</f>
        <v>10</v>
      </c>
      <c r="O70" s="165">
        <f>'[5]Bieu 6'!O71</f>
        <v>0</v>
      </c>
      <c r="P70" s="165">
        <f>'[5]Bieu 6'!P71</f>
        <v>32</v>
      </c>
      <c r="Q70" s="165">
        <f>'[5]Bieu 6'!Q71</f>
        <v>1798</v>
      </c>
      <c r="R70" s="165">
        <f>'[5]Bieu 6'!R71</f>
        <v>2972</v>
      </c>
      <c r="S70" s="335">
        <f t="shared" si="4"/>
        <v>0.4730700179533214</v>
      </c>
      <c r="T70" s="335">
        <f t="shared" si="5"/>
        <v>0.5534028812717338</v>
      </c>
      <c r="U70" s="184">
        <v>38</v>
      </c>
      <c r="V70" s="352">
        <v>24</v>
      </c>
      <c r="W70" s="352">
        <f t="shared" si="3"/>
        <v>1174</v>
      </c>
    </row>
    <row r="71" spans="1:23" s="184" customFormat="1" ht="19.5" customHeight="1">
      <c r="A71" s="199">
        <v>58</v>
      </c>
      <c r="B71" s="163" t="str">
        <f>'[5]Bieu 6'!B72</f>
        <v>Thái Nguyên</v>
      </c>
      <c r="C71" s="165">
        <f>'[5]Bieu 6'!C72</f>
        <v>6221</v>
      </c>
      <c r="D71" s="165">
        <v>3714</v>
      </c>
      <c r="E71" s="165">
        <v>2507</v>
      </c>
      <c r="F71" s="165">
        <f>'[5]Bieu 6'!F72</f>
        <v>28</v>
      </c>
      <c r="G71" s="165">
        <f>'[5]Bieu 6'!G72</f>
        <v>0</v>
      </c>
      <c r="H71" s="165">
        <f>'[5]Bieu 6'!H72</f>
        <v>6193</v>
      </c>
      <c r="I71" s="165">
        <f>'[5]Bieu 6'!I72</f>
        <v>3332</v>
      </c>
      <c r="J71" s="165">
        <f>'[5]Bieu 6'!J72</f>
        <v>1514</v>
      </c>
      <c r="K71" s="165">
        <f>'[5]Bieu 6'!K72</f>
        <v>40</v>
      </c>
      <c r="L71" s="165">
        <f>'[5]Bieu 6'!L72</f>
        <v>1712</v>
      </c>
      <c r="M71" s="165">
        <f>'[5]Bieu 6'!M72</f>
        <v>38</v>
      </c>
      <c r="N71" s="165">
        <f>'[5]Bieu 6'!N72</f>
        <v>7</v>
      </c>
      <c r="O71" s="165">
        <f>'[5]Bieu 6'!O72</f>
        <v>1</v>
      </c>
      <c r="P71" s="165">
        <f>'[5]Bieu 6'!P72</f>
        <v>20</v>
      </c>
      <c r="Q71" s="165">
        <f>'[5]Bieu 6'!Q72</f>
        <v>2861</v>
      </c>
      <c r="R71" s="165">
        <f>'[5]Bieu 6'!R72</f>
        <v>4639</v>
      </c>
      <c r="S71" s="335">
        <f t="shared" si="4"/>
        <v>0.46638655462184875</v>
      </c>
      <c r="T71" s="335">
        <f t="shared" si="5"/>
        <v>0.5380268044566446</v>
      </c>
      <c r="U71" s="184">
        <v>30</v>
      </c>
      <c r="V71" s="352">
        <v>26</v>
      </c>
      <c r="W71" s="352">
        <f t="shared" si="3"/>
        <v>1778</v>
      </c>
    </row>
    <row r="72" spans="1:23" s="184" customFormat="1" ht="19.5" customHeight="1">
      <c r="A72" s="197">
        <v>59</v>
      </c>
      <c r="B72" s="163" t="str">
        <f>'[5]Bieu 6'!B73</f>
        <v>Thanh Hóa</v>
      </c>
      <c r="C72" s="165">
        <f>'[5]Bieu 6'!C73</f>
        <v>8362</v>
      </c>
      <c r="D72" s="165">
        <v>5032</v>
      </c>
      <c r="E72" s="165">
        <v>3330</v>
      </c>
      <c r="F72" s="165">
        <f>'[5]Bieu 6'!F73</f>
        <v>60</v>
      </c>
      <c r="G72" s="165">
        <f>'[5]Bieu 6'!G73</f>
        <v>0</v>
      </c>
      <c r="H72" s="165">
        <f>'[5]Bieu 6'!H73</f>
        <v>8302</v>
      </c>
      <c r="I72" s="165">
        <f>'[5]Bieu 6'!I73</f>
        <v>5487</v>
      </c>
      <c r="J72" s="165">
        <f>'[5]Bieu 6'!J73</f>
        <v>2261</v>
      </c>
      <c r="K72" s="165">
        <f>'[5]Bieu 6'!K73</f>
        <v>24</v>
      </c>
      <c r="L72" s="165">
        <f>'[5]Bieu 6'!L73</f>
        <v>3033</v>
      </c>
      <c r="M72" s="165">
        <f>'[5]Bieu 6'!M73</f>
        <v>126</v>
      </c>
      <c r="N72" s="165">
        <f>'[5]Bieu 6'!N73</f>
        <v>11</v>
      </c>
      <c r="O72" s="165">
        <f>'[5]Bieu 6'!O73</f>
        <v>0</v>
      </c>
      <c r="P72" s="165">
        <f>'[5]Bieu 6'!P73</f>
        <v>32</v>
      </c>
      <c r="Q72" s="165">
        <f>'[5]Bieu 6'!Q73</f>
        <v>2815</v>
      </c>
      <c r="R72" s="165">
        <f>'[5]Bieu 6'!R73</f>
        <v>6017</v>
      </c>
      <c r="S72" s="335">
        <f t="shared" si="4"/>
        <v>0.416438855476581</v>
      </c>
      <c r="T72" s="335">
        <f t="shared" si="5"/>
        <v>0.6609250782943868</v>
      </c>
      <c r="U72" s="184">
        <v>19</v>
      </c>
      <c r="V72" s="352">
        <v>30</v>
      </c>
      <c r="W72" s="352">
        <f t="shared" si="3"/>
        <v>3202</v>
      </c>
    </row>
    <row r="73" spans="1:23" s="184" customFormat="1" ht="19.5" customHeight="1">
      <c r="A73" s="199">
        <v>60</v>
      </c>
      <c r="B73" s="163" t="str">
        <f>'[5]Bieu 6'!B74</f>
        <v>Trà Vinh</v>
      </c>
      <c r="C73" s="165">
        <f>'[5]Bieu 6'!C74</f>
        <v>9239</v>
      </c>
      <c r="D73" s="165">
        <v>6334</v>
      </c>
      <c r="E73" s="165">
        <v>2905</v>
      </c>
      <c r="F73" s="165">
        <f>'[5]Bieu 6'!F74</f>
        <v>22</v>
      </c>
      <c r="G73" s="165">
        <f>'[5]Bieu 6'!G74</f>
        <v>2</v>
      </c>
      <c r="H73" s="165">
        <f>'[5]Bieu 6'!H74</f>
        <v>9217</v>
      </c>
      <c r="I73" s="165">
        <f>'[5]Bieu 6'!I74</f>
        <v>6759</v>
      </c>
      <c r="J73" s="165">
        <f>'[5]Bieu 6'!J74</f>
        <v>1806</v>
      </c>
      <c r="K73" s="165">
        <f>'[5]Bieu 6'!K74</f>
        <v>60</v>
      </c>
      <c r="L73" s="165">
        <f>'[5]Bieu 6'!L74</f>
        <v>4675</v>
      </c>
      <c r="M73" s="165">
        <f>'[5]Bieu 6'!M74</f>
        <v>79</v>
      </c>
      <c r="N73" s="165">
        <f>'[5]Bieu 6'!N74</f>
        <v>5</v>
      </c>
      <c r="O73" s="165">
        <f>'[5]Bieu 6'!O74</f>
        <v>0</v>
      </c>
      <c r="P73" s="165">
        <f>'[5]Bieu 6'!P74</f>
        <v>134</v>
      </c>
      <c r="Q73" s="165">
        <f>'[5]Bieu 6'!Q74</f>
        <v>2458</v>
      </c>
      <c r="R73" s="165">
        <f>'[5]Bieu 6'!R74</f>
        <v>7351</v>
      </c>
      <c r="S73" s="335">
        <f t="shared" si="4"/>
        <v>0.2760763426542388</v>
      </c>
      <c r="T73" s="335">
        <f t="shared" si="5"/>
        <v>0.7333188673104046</v>
      </c>
      <c r="U73" s="184">
        <v>16</v>
      </c>
      <c r="V73" s="352">
        <v>57</v>
      </c>
      <c r="W73" s="352">
        <f t="shared" si="3"/>
        <v>4893</v>
      </c>
    </row>
    <row r="74" spans="1:23" s="184" customFormat="1" ht="19.5" customHeight="1">
      <c r="A74" s="197">
        <v>61</v>
      </c>
      <c r="B74" s="163" t="str">
        <f>'[5]Bieu 6'!B75</f>
        <v>Vĩnh Long</v>
      </c>
      <c r="C74" s="165">
        <f>'[5]Bieu 6'!C75</f>
        <v>8358</v>
      </c>
      <c r="D74" s="165">
        <v>5702</v>
      </c>
      <c r="E74" s="165">
        <v>2656</v>
      </c>
      <c r="F74" s="165">
        <f>'[5]Bieu 6'!F75</f>
        <v>37</v>
      </c>
      <c r="G74" s="165">
        <f>'[5]Bieu 6'!G75</f>
        <v>0</v>
      </c>
      <c r="H74" s="165">
        <f>'[5]Bieu 6'!H75</f>
        <v>8321</v>
      </c>
      <c r="I74" s="165">
        <f>'[5]Bieu 6'!I75</f>
        <v>5958</v>
      </c>
      <c r="J74" s="165">
        <f>'[5]Bieu 6'!J75</f>
        <v>1384</v>
      </c>
      <c r="K74" s="165">
        <f>'[5]Bieu 6'!K75</f>
        <v>27</v>
      </c>
      <c r="L74" s="165">
        <f>'[5]Bieu 6'!L75</f>
        <v>4270</v>
      </c>
      <c r="M74" s="165">
        <f>'[5]Bieu 6'!M75</f>
        <v>231</v>
      </c>
      <c r="N74" s="165">
        <f>'[5]Bieu 6'!N75</f>
        <v>13</v>
      </c>
      <c r="O74" s="165">
        <f>'[5]Bieu 6'!O75</f>
        <v>0</v>
      </c>
      <c r="P74" s="165">
        <f>'[5]Bieu 6'!P75</f>
        <v>33</v>
      </c>
      <c r="Q74" s="165">
        <f>'[5]Bieu 6'!Q75</f>
        <v>2363</v>
      </c>
      <c r="R74" s="165">
        <f>'[5]Bieu 6'!R75</f>
        <v>6910</v>
      </c>
      <c r="S74" s="335">
        <f t="shared" si="4"/>
        <v>0.23682443773078213</v>
      </c>
      <c r="T74" s="335">
        <f t="shared" si="5"/>
        <v>0.7160197091695709</v>
      </c>
      <c r="U74" s="184">
        <v>20</v>
      </c>
      <c r="V74" s="352">
        <v>60</v>
      </c>
      <c r="W74" s="352">
        <f t="shared" si="3"/>
        <v>4547</v>
      </c>
    </row>
    <row r="75" spans="1:23" s="184" customFormat="1" ht="19.5" customHeight="1">
      <c r="A75" s="199">
        <v>62</v>
      </c>
      <c r="B75" s="163" t="str">
        <f>'[5]Bieu 6'!B76</f>
        <v>Vĩnh Phúc</v>
      </c>
      <c r="C75" s="165">
        <f>'[5]Bieu 6'!C76</f>
        <v>4006</v>
      </c>
      <c r="D75" s="165">
        <v>2024</v>
      </c>
      <c r="E75" s="165">
        <v>1982</v>
      </c>
      <c r="F75" s="165">
        <f>'[5]Bieu 6'!F76</f>
        <v>40</v>
      </c>
      <c r="G75" s="165">
        <f>'[5]Bieu 6'!G76</f>
        <v>4</v>
      </c>
      <c r="H75" s="165">
        <f>'[5]Bieu 6'!H76</f>
        <v>3966</v>
      </c>
      <c r="I75" s="165">
        <f>'[5]Bieu 6'!I76</f>
        <v>2754</v>
      </c>
      <c r="J75" s="165">
        <f>'[5]Bieu 6'!J76</f>
        <v>1666</v>
      </c>
      <c r="K75" s="165">
        <f>'[5]Bieu 6'!K76</f>
        <v>26</v>
      </c>
      <c r="L75" s="165">
        <f>'[5]Bieu 6'!L76</f>
        <v>997</v>
      </c>
      <c r="M75" s="165">
        <f>'[5]Bieu 6'!M76</f>
        <v>33</v>
      </c>
      <c r="N75" s="165">
        <f>'[5]Bieu 6'!N76</f>
        <v>7</v>
      </c>
      <c r="O75" s="165">
        <f>'[5]Bieu 6'!O76</f>
        <v>0</v>
      </c>
      <c r="P75" s="165">
        <f>'[5]Bieu 6'!P76</f>
        <v>25</v>
      </c>
      <c r="Q75" s="165">
        <f>'[5]Bieu 6'!Q76</f>
        <v>1212</v>
      </c>
      <c r="R75" s="165">
        <f>'[5]Bieu 6'!R76</f>
        <v>2274</v>
      </c>
      <c r="S75" s="335">
        <f t="shared" si="4"/>
        <v>0.6143790849673203</v>
      </c>
      <c r="T75" s="335">
        <f t="shared" si="5"/>
        <v>0.6944024205748865</v>
      </c>
      <c r="U75" s="184">
        <v>39</v>
      </c>
      <c r="V75" s="352">
        <v>8</v>
      </c>
      <c r="W75" s="352">
        <f t="shared" si="3"/>
        <v>1062</v>
      </c>
    </row>
    <row r="76" spans="1:23" s="184" customFormat="1" ht="19.5" customHeight="1">
      <c r="A76" s="197">
        <v>63</v>
      </c>
      <c r="B76" s="163" t="str">
        <f>'[5]Bieu 6'!B77</f>
        <v>Yên Bái</v>
      </c>
      <c r="C76" s="165">
        <f>'[5]Bieu 6'!C77</f>
        <v>2683</v>
      </c>
      <c r="D76" s="165">
        <v>1293</v>
      </c>
      <c r="E76" s="165">
        <v>1390</v>
      </c>
      <c r="F76" s="165">
        <f>'[5]Bieu 6'!F77</f>
        <v>18</v>
      </c>
      <c r="G76" s="165">
        <f>'[5]Bieu 6'!G77</f>
        <v>0</v>
      </c>
      <c r="H76" s="165">
        <f>'[5]Bieu 6'!H77</f>
        <v>2665</v>
      </c>
      <c r="I76" s="165">
        <f>'[5]Bieu 6'!I77</f>
        <v>1687</v>
      </c>
      <c r="J76" s="165">
        <f>'[5]Bieu 6'!J77</f>
        <v>1081</v>
      </c>
      <c r="K76" s="165">
        <f>'[5]Bieu 6'!K77</f>
        <v>16</v>
      </c>
      <c r="L76" s="165">
        <f>'[5]Bieu 6'!L77</f>
        <v>578</v>
      </c>
      <c r="M76" s="165">
        <f>'[5]Bieu 6'!M77</f>
        <v>11</v>
      </c>
      <c r="N76" s="165">
        <f>'[5]Bieu 6'!N77</f>
        <v>1</v>
      </c>
      <c r="O76" s="165">
        <f>'[5]Bieu 6'!O77</f>
        <v>0</v>
      </c>
      <c r="P76" s="165">
        <f>'[5]Bieu 6'!P77</f>
        <v>0</v>
      </c>
      <c r="Q76" s="165">
        <f>'[5]Bieu 6'!Q77</f>
        <v>978</v>
      </c>
      <c r="R76" s="165">
        <f>'[5]Bieu 6'!R77</f>
        <v>1568</v>
      </c>
      <c r="S76" s="335">
        <f t="shared" si="4"/>
        <v>0.6502667457024304</v>
      </c>
      <c r="T76" s="335">
        <f t="shared" si="5"/>
        <v>0.6330206378986867</v>
      </c>
      <c r="U76" s="184">
        <v>50</v>
      </c>
      <c r="V76" s="352">
        <v>4</v>
      </c>
      <c r="W76" s="352">
        <f t="shared" si="3"/>
        <v>590</v>
      </c>
    </row>
    <row r="77" spans="2:20" ht="15.75">
      <c r="B77" s="385"/>
      <c r="C77" s="385"/>
      <c r="D77" s="385"/>
      <c r="E77" s="385"/>
      <c r="F77" s="247"/>
      <c r="G77" s="247"/>
      <c r="H77" s="153"/>
      <c r="I77" s="153"/>
      <c r="J77" s="153"/>
      <c r="K77" s="153"/>
      <c r="L77" s="153"/>
      <c r="M77" s="153"/>
      <c r="N77" s="153"/>
      <c r="O77" s="386" t="str">
        <f>TT!B8</f>
        <v>Hà Nội, ngày 10 tháng 01 năm 2017</v>
      </c>
      <c r="P77" s="386"/>
      <c r="Q77" s="386"/>
      <c r="R77" s="386"/>
      <c r="S77" s="386"/>
      <c r="T77" s="355"/>
    </row>
    <row r="78" spans="2:17" ht="21" customHeight="1">
      <c r="B78" s="187"/>
      <c r="C78" s="381" t="s">
        <v>372</v>
      </c>
      <c r="D78" s="381"/>
      <c r="E78" s="381"/>
      <c r="F78" s="246"/>
      <c r="G78" s="246"/>
      <c r="H78" s="336"/>
      <c r="I78" s="336"/>
      <c r="J78" s="336"/>
      <c r="K78" s="336"/>
      <c r="L78" s="336"/>
      <c r="M78" s="336"/>
      <c r="N78" s="371" t="str">
        <f>TT!B5</f>
        <v>KT. GIÁM ĐỐC</v>
      </c>
      <c r="O78" s="371"/>
      <c r="P78" s="371"/>
      <c r="Q78" s="371"/>
    </row>
    <row r="79" spans="2:17" ht="15.75" customHeight="1">
      <c r="B79" s="187"/>
      <c r="N79" s="371" t="s">
        <v>514</v>
      </c>
      <c r="O79" s="371"/>
      <c r="P79" s="371"/>
      <c r="Q79" s="371"/>
    </row>
    <row r="80" spans="2:17" ht="15.75" customHeight="1">
      <c r="B80" s="187"/>
      <c r="N80" s="337"/>
      <c r="O80" s="337"/>
      <c r="P80" s="337"/>
      <c r="Q80" s="337"/>
    </row>
    <row r="81" spans="2:17" ht="15.75" customHeight="1">
      <c r="B81" s="187"/>
      <c r="N81" s="337"/>
      <c r="O81" s="337"/>
      <c r="P81" s="337"/>
      <c r="Q81" s="337"/>
    </row>
    <row r="82" spans="2:17" ht="15.75" customHeight="1">
      <c r="B82" s="187"/>
      <c r="N82" s="337"/>
      <c r="O82" s="337"/>
      <c r="P82" s="337"/>
      <c r="Q82" s="337"/>
    </row>
    <row r="83" spans="2:17" ht="15.75" customHeight="1">
      <c r="B83" s="187"/>
      <c r="N83" s="337"/>
      <c r="O83" s="337"/>
      <c r="P83" s="337"/>
      <c r="Q83" s="337"/>
    </row>
    <row r="84" spans="2:17" ht="15.75" customHeight="1">
      <c r="B84" s="187"/>
      <c r="N84" s="337"/>
      <c r="O84" s="337"/>
      <c r="P84" s="337"/>
      <c r="Q84" s="337"/>
    </row>
    <row r="85" spans="2:17" ht="15.75" customHeight="1">
      <c r="B85" s="187"/>
      <c r="C85" s="381" t="str">
        <f>TT!B7</f>
        <v>Đinh Nam Hải</v>
      </c>
      <c r="D85" s="381"/>
      <c r="E85" s="381"/>
      <c r="F85" s="246"/>
      <c r="G85" s="246"/>
      <c r="N85" s="382" t="str">
        <f>TT!B6</f>
        <v>Nguyễn Đình Vĩnh</v>
      </c>
      <c r="O85" s="382"/>
      <c r="P85" s="382"/>
      <c r="Q85" s="382"/>
    </row>
    <row r="86" ht="12.75">
      <c r="B86" s="187"/>
    </row>
  </sheetData>
  <sheetProtection/>
  <mergeCells count="40">
    <mergeCell ref="C85:E85"/>
    <mergeCell ref="N85:Q85"/>
    <mergeCell ref="P10:P11"/>
    <mergeCell ref="A12:B12"/>
    <mergeCell ref="B77:E77"/>
    <mergeCell ref="O77:S77"/>
    <mergeCell ref="C78:E78"/>
    <mergeCell ref="N78:Q78"/>
    <mergeCell ref="D9:D11"/>
    <mergeCell ref="E9:E11"/>
    <mergeCell ref="F7:F11"/>
    <mergeCell ref="G7:G11"/>
    <mergeCell ref="O10:O11"/>
    <mergeCell ref="I9:I11"/>
    <mergeCell ref="J9:P9"/>
    <mergeCell ref="J10:J11"/>
    <mergeCell ref="K10:K11"/>
    <mergeCell ref="L10:L11"/>
    <mergeCell ref="M10:M11"/>
    <mergeCell ref="N10:N11"/>
    <mergeCell ref="N79:Q79"/>
    <mergeCell ref="A3:T3"/>
    <mergeCell ref="A4:T4"/>
    <mergeCell ref="A5:T5"/>
    <mergeCell ref="T7:T11"/>
    <mergeCell ref="S7:S11"/>
    <mergeCell ref="C8:C11"/>
    <mergeCell ref="D8:E8"/>
    <mergeCell ref="H8:H11"/>
    <mergeCell ref="I8:P8"/>
    <mergeCell ref="B1:G1"/>
    <mergeCell ref="B2:G2"/>
    <mergeCell ref="P6:S6"/>
    <mergeCell ref="A7:A11"/>
    <mergeCell ref="B7:B11"/>
    <mergeCell ref="W7:W11"/>
    <mergeCell ref="H7:Q7"/>
    <mergeCell ref="R7:R11"/>
    <mergeCell ref="Q8:Q11"/>
    <mergeCell ref="C7:E7"/>
  </mergeCells>
  <printOptions/>
  <pageMargins left="0.35433070866141736" right="0.31496062992125984" top="0.4724409448818898" bottom="0.5511811023622047" header="0.31496062992125984" footer="0.31496062992125984"/>
  <pageSetup horizontalDpi="600" verticalDpi="600" orientation="landscape" paperSize="9" scale="95"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X86"/>
  <sheetViews>
    <sheetView view="pageBreakPreview" zoomScaleSheetLayoutView="100" workbookViewId="0" topLeftCell="A6">
      <selection activeCell="B13" sqref="B13:W76"/>
    </sheetView>
  </sheetViews>
  <sheetFormatPr defaultColWidth="9.00390625" defaultRowHeight="15.75"/>
  <cols>
    <col min="1" max="1" width="2.50390625" style="181" customWidth="1"/>
    <col min="2" max="2" width="9.25390625" style="181" customWidth="1"/>
    <col min="3" max="3" width="7.25390625" style="181" customWidth="1"/>
    <col min="4" max="4" width="7.375" style="181" customWidth="1"/>
    <col min="5" max="5" width="6.875" style="181" customWidth="1"/>
    <col min="6" max="6" width="6.25390625" style="181" customWidth="1"/>
    <col min="7" max="7" width="5.875" style="181" customWidth="1"/>
    <col min="8" max="8" width="7.875" style="181" customWidth="1"/>
    <col min="9" max="9" width="7.50390625" style="181" customWidth="1"/>
    <col min="10" max="10" width="6.875" style="181" customWidth="1"/>
    <col min="11" max="11" width="6.625" style="181" customWidth="1"/>
    <col min="12" max="12" width="5.75390625" style="181" customWidth="1"/>
    <col min="13" max="13" width="7.50390625" style="181" customWidth="1"/>
    <col min="14" max="15" width="6.50390625" style="181" customWidth="1"/>
    <col min="16" max="16" width="6.25390625" style="181" customWidth="1"/>
    <col min="17" max="17" width="6.625" style="181" customWidth="1"/>
    <col min="18" max="18" width="7.125" style="181" customWidth="1"/>
    <col min="19" max="19" width="7.875" style="181" customWidth="1"/>
    <col min="20" max="21" width="5.50390625" style="181" customWidth="1"/>
    <col min="22" max="22" width="5.625" style="181" customWidth="1"/>
    <col min="23" max="23" width="6.375" style="181" customWidth="1"/>
    <col min="24" max="24" width="11.25390625" style="181" bestFit="1" customWidth="1"/>
    <col min="25" max="16384" width="9.00390625" style="181" customWidth="1"/>
  </cols>
  <sheetData>
    <row r="1" spans="2:10" ht="18.75" customHeight="1">
      <c r="B1" s="364" t="s">
        <v>383</v>
      </c>
      <c r="C1" s="364"/>
      <c r="D1" s="364"/>
      <c r="E1" s="364"/>
      <c r="F1" s="364"/>
      <c r="G1" s="364"/>
      <c r="H1" s="364"/>
      <c r="I1" s="332"/>
      <c r="J1" s="332"/>
    </row>
    <row r="2" spans="2:10" ht="31.5" customHeight="1">
      <c r="B2" s="365" t="s">
        <v>384</v>
      </c>
      <c r="C2" s="365"/>
      <c r="D2" s="365"/>
      <c r="E2" s="365"/>
      <c r="F2" s="365"/>
      <c r="G2" s="365"/>
      <c r="H2" s="365"/>
      <c r="I2" s="31"/>
      <c r="J2" s="31"/>
    </row>
    <row r="3" spans="1:21" ht="35.25" customHeight="1">
      <c r="A3" s="372" t="s">
        <v>506</v>
      </c>
      <c r="B3" s="372"/>
      <c r="C3" s="372"/>
      <c r="D3" s="372"/>
      <c r="E3" s="372"/>
      <c r="F3" s="372"/>
      <c r="G3" s="372"/>
      <c r="H3" s="372"/>
      <c r="I3" s="372"/>
      <c r="J3" s="372"/>
      <c r="K3" s="372"/>
      <c r="L3" s="372"/>
      <c r="M3" s="372"/>
      <c r="N3" s="372"/>
      <c r="O3" s="372"/>
      <c r="P3" s="372"/>
      <c r="Q3" s="372"/>
      <c r="R3" s="372"/>
      <c r="S3" s="372"/>
      <c r="T3" s="372"/>
      <c r="U3" s="372"/>
    </row>
    <row r="4" spans="1:21" ht="21" customHeight="1">
      <c r="A4" s="373" t="str">
        <f>TT!B3</f>
        <v>03 tháng năm 2017</v>
      </c>
      <c r="B4" s="373"/>
      <c r="C4" s="373"/>
      <c r="D4" s="373"/>
      <c r="E4" s="373"/>
      <c r="F4" s="373"/>
      <c r="G4" s="373"/>
      <c r="H4" s="373"/>
      <c r="I4" s="373"/>
      <c r="J4" s="373"/>
      <c r="K4" s="373"/>
      <c r="L4" s="373"/>
      <c r="M4" s="373"/>
      <c r="N4" s="373"/>
      <c r="O4" s="373"/>
      <c r="P4" s="373"/>
      <c r="Q4" s="373"/>
      <c r="R4" s="373"/>
      <c r="S4" s="373"/>
      <c r="T4" s="373"/>
      <c r="U4" s="373"/>
    </row>
    <row r="5" spans="1:21" ht="37.5" customHeight="1">
      <c r="A5" s="374" t="str">
        <f>TT!B4</f>
        <v>(Ban hành kèm theo Báo cáo số  10 /BC-TKDLCT ngày 10 tháng 01 năm 2017 của Trung tâm Thống kê, Quản lý dữ liệu và Ứng dụng công nghệ thông tin)</v>
      </c>
      <c r="B5" s="374"/>
      <c r="C5" s="374"/>
      <c r="D5" s="374"/>
      <c r="E5" s="374"/>
      <c r="F5" s="374"/>
      <c r="G5" s="374"/>
      <c r="H5" s="374"/>
      <c r="I5" s="374"/>
      <c r="J5" s="374"/>
      <c r="K5" s="374"/>
      <c r="L5" s="374"/>
      <c r="M5" s="374"/>
      <c r="N5" s="374"/>
      <c r="O5" s="374"/>
      <c r="P5" s="374"/>
      <c r="Q5" s="374"/>
      <c r="R5" s="374"/>
      <c r="S5" s="374"/>
      <c r="T5" s="374"/>
      <c r="U5" s="374"/>
    </row>
    <row r="6" spans="1:21" ht="15.75" customHeight="1">
      <c r="A6" s="193"/>
      <c r="B6" s="193"/>
      <c r="C6" s="193"/>
      <c r="D6" s="193"/>
      <c r="E6" s="193"/>
      <c r="F6" s="193"/>
      <c r="G6" s="193"/>
      <c r="H6" s="193"/>
      <c r="I6" s="193"/>
      <c r="J6" s="193"/>
      <c r="K6" s="193"/>
      <c r="L6" s="193"/>
      <c r="M6" s="193"/>
      <c r="N6" s="193"/>
      <c r="O6" s="193"/>
      <c r="P6" s="193"/>
      <c r="Q6" s="387" t="s">
        <v>346</v>
      </c>
      <c r="R6" s="366"/>
      <c r="S6" s="366"/>
      <c r="T6" s="366"/>
      <c r="U6" s="353"/>
    </row>
    <row r="7" spans="1:24" ht="14.25" customHeight="1">
      <c r="A7" s="367" t="s">
        <v>58</v>
      </c>
      <c r="B7" s="367" t="s">
        <v>32</v>
      </c>
      <c r="C7" s="375" t="s">
        <v>315</v>
      </c>
      <c r="D7" s="375"/>
      <c r="E7" s="375"/>
      <c r="F7" s="376" t="s">
        <v>423</v>
      </c>
      <c r="G7" s="375" t="s">
        <v>499</v>
      </c>
      <c r="H7" s="369" t="s">
        <v>333</v>
      </c>
      <c r="I7" s="369"/>
      <c r="J7" s="369"/>
      <c r="K7" s="369"/>
      <c r="L7" s="369"/>
      <c r="M7" s="369"/>
      <c r="N7" s="369"/>
      <c r="O7" s="369"/>
      <c r="P7" s="369"/>
      <c r="Q7" s="369"/>
      <c r="R7" s="369"/>
      <c r="S7" s="370" t="s">
        <v>317</v>
      </c>
      <c r="T7" s="375" t="s">
        <v>501</v>
      </c>
      <c r="U7" s="375" t="s">
        <v>513</v>
      </c>
      <c r="X7" s="368" t="s">
        <v>517</v>
      </c>
    </row>
    <row r="8" spans="1:24" ht="14.25" customHeight="1">
      <c r="A8" s="367"/>
      <c r="B8" s="367"/>
      <c r="C8" s="375" t="s">
        <v>17</v>
      </c>
      <c r="D8" s="375" t="s">
        <v>7</v>
      </c>
      <c r="E8" s="375"/>
      <c r="F8" s="377"/>
      <c r="G8" s="375"/>
      <c r="H8" s="375" t="s">
        <v>333</v>
      </c>
      <c r="I8" s="369" t="s">
        <v>502</v>
      </c>
      <c r="J8" s="369"/>
      <c r="K8" s="369"/>
      <c r="L8" s="369"/>
      <c r="M8" s="369"/>
      <c r="N8" s="369"/>
      <c r="O8" s="369"/>
      <c r="P8" s="369"/>
      <c r="Q8" s="369"/>
      <c r="R8" s="375" t="s">
        <v>395</v>
      </c>
      <c r="S8" s="370"/>
      <c r="T8" s="375"/>
      <c r="U8" s="375"/>
      <c r="X8" s="368"/>
    </row>
    <row r="9" spans="1:24" ht="14.25" customHeight="1">
      <c r="A9" s="367"/>
      <c r="B9" s="367"/>
      <c r="C9" s="375"/>
      <c r="D9" s="375" t="s">
        <v>421</v>
      </c>
      <c r="E9" s="375" t="s">
        <v>358</v>
      </c>
      <c r="F9" s="377"/>
      <c r="G9" s="375"/>
      <c r="H9" s="375"/>
      <c r="I9" s="376" t="s">
        <v>18</v>
      </c>
      <c r="J9" s="379" t="s">
        <v>7</v>
      </c>
      <c r="K9" s="380"/>
      <c r="L9" s="380"/>
      <c r="M9" s="380"/>
      <c r="N9" s="380"/>
      <c r="O9" s="380"/>
      <c r="P9" s="380"/>
      <c r="Q9" s="380"/>
      <c r="R9" s="375"/>
      <c r="S9" s="370"/>
      <c r="T9" s="375"/>
      <c r="U9" s="375"/>
      <c r="X9" s="368"/>
    </row>
    <row r="10" spans="1:24" ht="12.75" customHeight="1">
      <c r="A10" s="367"/>
      <c r="B10" s="367"/>
      <c r="C10" s="375"/>
      <c r="D10" s="375"/>
      <c r="E10" s="375"/>
      <c r="F10" s="377"/>
      <c r="G10" s="375"/>
      <c r="H10" s="375"/>
      <c r="I10" s="377"/>
      <c r="J10" s="369" t="s">
        <v>367</v>
      </c>
      <c r="K10" s="375" t="s">
        <v>429</v>
      </c>
      <c r="L10" s="376" t="s">
        <v>454</v>
      </c>
      <c r="M10" s="375" t="s">
        <v>503</v>
      </c>
      <c r="N10" s="375" t="s">
        <v>433</v>
      </c>
      <c r="O10" s="375" t="s">
        <v>435</v>
      </c>
      <c r="P10" s="375" t="s">
        <v>504</v>
      </c>
      <c r="Q10" s="369" t="s">
        <v>439</v>
      </c>
      <c r="R10" s="375"/>
      <c r="S10" s="370"/>
      <c r="T10" s="375"/>
      <c r="U10" s="375"/>
      <c r="X10" s="368"/>
    </row>
    <row r="11" spans="1:24" ht="65.25" customHeight="1">
      <c r="A11" s="367"/>
      <c r="B11" s="367"/>
      <c r="C11" s="375"/>
      <c r="D11" s="375"/>
      <c r="E11" s="375"/>
      <c r="F11" s="378"/>
      <c r="G11" s="375"/>
      <c r="H11" s="375"/>
      <c r="I11" s="378"/>
      <c r="J11" s="369"/>
      <c r="K11" s="375"/>
      <c r="L11" s="378"/>
      <c r="M11" s="375"/>
      <c r="N11" s="375"/>
      <c r="O11" s="375"/>
      <c r="P11" s="375"/>
      <c r="Q11" s="369"/>
      <c r="R11" s="375"/>
      <c r="S11" s="370"/>
      <c r="T11" s="375"/>
      <c r="U11" s="375"/>
      <c r="X11" s="368"/>
    </row>
    <row r="12" spans="1:21" ht="13.5" customHeight="1">
      <c r="A12" s="383" t="s">
        <v>6</v>
      </c>
      <c r="B12" s="384"/>
      <c r="C12" s="144" t="s">
        <v>24</v>
      </c>
      <c r="D12" s="194">
        <v>2</v>
      </c>
      <c r="E12" s="144" t="s">
        <v>26</v>
      </c>
      <c r="F12" s="144" t="s">
        <v>33</v>
      </c>
      <c r="G12" s="144" t="s">
        <v>34</v>
      </c>
      <c r="H12" s="144" t="s">
        <v>35</v>
      </c>
      <c r="I12" s="333">
        <v>7</v>
      </c>
      <c r="J12" s="144" t="s">
        <v>37</v>
      </c>
      <c r="K12" s="144" t="s">
        <v>38</v>
      </c>
      <c r="L12" s="333">
        <v>10</v>
      </c>
      <c r="M12" s="144" t="s">
        <v>53</v>
      </c>
      <c r="N12" s="144" t="s">
        <v>54</v>
      </c>
      <c r="O12" s="333">
        <v>13</v>
      </c>
      <c r="P12" s="144" t="s">
        <v>56</v>
      </c>
      <c r="Q12" s="333">
        <v>15</v>
      </c>
      <c r="R12" s="144" t="s">
        <v>60</v>
      </c>
      <c r="S12" s="144" t="s">
        <v>61</v>
      </c>
      <c r="T12" s="144" t="s">
        <v>62</v>
      </c>
      <c r="U12" s="349" t="s">
        <v>63</v>
      </c>
    </row>
    <row r="13" spans="1:24" ht="20.25" customHeight="1">
      <c r="A13" s="232"/>
      <c r="B13" s="195" t="s">
        <v>392</v>
      </c>
      <c r="C13" s="338">
        <f>SUM(C14:C76)</f>
        <v>126297416464.607</v>
      </c>
      <c r="D13" s="338">
        <f aca="true" t="shared" si="0" ref="D13:R13">SUM(D14:D76)</f>
        <v>104473399783.6324</v>
      </c>
      <c r="E13" s="338">
        <f t="shared" si="0"/>
        <v>21824016680.97461</v>
      </c>
      <c r="F13" s="338">
        <f t="shared" si="0"/>
        <v>1004510223.8330001</v>
      </c>
      <c r="G13" s="338">
        <f t="shared" si="0"/>
        <v>684432984.99</v>
      </c>
      <c r="H13" s="338">
        <f t="shared" si="0"/>
        <v>125292906239.87102</v>
      </c>
      <c r="I13" s="338">
        <f t="shared" si="0"/>
        <v>84340545145.58101</v>
      </c>
      <c r="J13" s="338">
        <f t="shared" si="0"/>
        <v>4072276908.8230004</v>
      </c>
      <c r="K13" s="338">
        <f t="shared" si="0"/>
        <v>6201609092.233</v>
      </c>
      <c r="L13" s="338">
        <f t="shared" si="0"/>
        <v>1330992.3399999999</v>
      </c>
      <c r="M13" s="338">
        <f t="shared" si="0"/>
        <v>67803169516.967995</v>
      </c>
      <c r="N13" s="338">
        <f t="shared" si="0"/>
        <v>3150913716.313</v>
      </c>
      <c r="O13" s="338">
        <f t="shared" si="0"/>
        <v>1513602133.086</v>
      </c>
      <c r="P13" s="338">
        <f t="shared" si="0"/>
        <v>7573613</v>
      </c>
      <c r="Q13" s="338">
        <f t="shared" si="0"/>
        <v>1590069189.4679995</v>
      </c>
      <c r="R13" s="338">
        <f t="shared" si="0"/>
        <v>40952361094.290016</v>
      </c>
      <c r="S13" s="339">
        <f>M13+N13+O13+P13+Q13+R13</f>
        <v>115017689263.125</v>
      </c>
      <c r="T13" s="341">
        <f aca="true" t="shared" si="1" ref="T13:T44">(J13+K13+L13)/I13</f>
        <v>0.12183009933905278</v>
      </c>
      <c r="U13" s="341">
        <f aca="true" t="shared" si="2" ref="U13:U44">I13/H13</f>
        <v>0.6731470094892088</v>
      </c>
      <c r="X13" s="358">
        <f>M13+N13+O13+P13+Q13</f>
        <v>74065328168.83499</v>
      </c>
    </row>
    <row r="14" spans="1:24" s="184" customFormat="1" ht="20.25" customHeight="1">
      <c r="A14" s="197">
        <v>1</v>
      </c>
      <c r="B14" s="163" t="str">
        <f>'[5]Bieu 7'!B15</f>
        <v>An Giang</v>
      </c>
      <c r="C14" s="339">
        <f>'[5]Bieu 7'!C15</f>
        <v>2194997540</v>
      </c>
      <c r="D14" s="339">
        <v>1712426486</v>
      </c>
      <c r="E14" s="339">
        <v>482571054</v>
      </c>
      <c r="F14" s="339">
        <f>'[5]Bieu 7'!F15</f>
        <v>26974595</v>
      </c>
      <c r="G14" s="339">
        <f>'[5]Bieu 7'!G15</f>
        <v>0</v>
      </c>
      <c r="H14" s="339">
        <f>'[5]Bieu 7'!H15</f>
        <v>2168022945</v>
      </c>
      <c r="I14" s="339">
        <f>'[5]Bieu 7'!I15</f>
        <v>1519626874</v>
      </c>
      <c r="J14" s="339">
        <f>'[5]Bieu 7'!J15</f>
        <v>95641701</v>
      </c>
      <c r="K14" s="339">
        <f>'[5]Bieu 7'!K15</f>
        <v>8229854</v>
      </c>
      <c r="L14" s="339">
        <f>'[5]Bieu 7'!L15</f>
        <v>2440</v>
      </c>
      <c r="M14" s="339">
        <f>'[5]Bieu 7'!M15</f>
        <v>1365195527</v>
      </c>
      <c r="N14" s="339">
        <f>'[5]Bieu 7'!N15</f>
        <v>40561475</v>
      </c>
      <c r="O14" s="339">
        <f>'[5]Bieu 7'!O15</f>
        <v>2788005</v>
      </c>
      <c r="P14" s="339">
        <f>'[5]Bieu 7'!P15</f>
        <v>0</v>
      </c>
      <c r="Q14" s="339">
        <f>'[5]Bieu 7'!Q15</f>
        <v>7207872</v>
      </c>
      <c r="R14" s="339">
        <f>'[5]Bieu 7'!R15</f>
        <v>648396071</v>
      </c>
      <c r="S14" s="339">
        <f>'[5]Bieu 7'!S15</f>
        <v>2064148950</v>
      </c>
      <c r="T14" s="341">
        <f t="shared" si="1"/>
        <v>0.06835493421262041</v>
      </c>
      <c r="U14" s="341">
        <f t="shared" si="2"/>
        <v>0.7009274867245466</v>
      </c>
      <c r="V14" s="184">
        <v>10</v>
      </c>
      <c r="W14" s="184">
        <v>42</v>
      </c>
      <c r="X14" s="358">
        <f aca="true" t="shared" si="3" ref="X14:X76">M14+N14+O14+P14+Q14</f>
        <v>1415752879</v>
      </c>
    </row>
    <row r="15" spans="1:24" s="184" customFormat="1" ht="20.25" customHeight="1">
      <c r="A15" s="199">
        <v>2</v>
      </c>
      <c r="B15" s="163" t="str">
        <f>'[5]Bieu 7'!B16</f>
        <v>Bạc Liêu</v>
      </c>
      <c r="C15" s="339">
        <f>'[5]Bieu 7'!C16</f>
        <v>519216343</v>
      </c>
      <c r="D15" s="339">
        <v>325536286</v>
      </c>
      <c r="E15" s="339">
        <v>193680057</v>
      </c>
      <c r="F15" s="339">
        <f>'[5]Bieu 7'!F16</f>
        <v>1019889</v>
      </c>
      <c r="G15" s="339">
        <f>'[5]Bieu 7'!G16</f>
        <v>0</v>
      </c>
      <c r="H15" s="339">
        <f>'[5]Bieu 7'!H16</f>
        <v>518196454</v>
      </c>
      <c r="I15" s="339">
        <f>'[5]Bieu 7'!I16</f>
        <v>415769027</v>
      </c>
      <c r="J15" s="339">
        <f>'[5]Bieu 7'!J16</f>
        <v>28707991</v>
      </c>
      <c r="K15" s="339">
        <f>'[5]Bieu 7'!K16</f>
        <v>5524707</v>
      </c>
      <c r="L15" s="339">
        <f>'[5]Bieu 7'!L16</f>
        <v>0</v>
      </c>
      <c r="M15" s="339">
        <f>'[5]Bieu 7'!M16</f>
        <v>353717895</v>
      </c>
      <c r="N15" s="339">
        <f>'[5]Bieu 7'!N16</f>
        <v>8870717</v>
      </c>
      <c r="O15" s="339">
        <f>'[5]Bieu 7'!O16</f>
        <v>955861</v>
      </c>
      <c r="P15" s="339">
        <f>'[5]Bieu 7'!P16</f>
        <v>1073419</v>
      </c>
      <c r="Q15" s="339">
        <f>'[5]Bieu 7'!Q16</f>
        <v>16918437</v>
      </c>
      <c r="R15" s="339">
        <f>'[5]Bieu 7'!R16</f>
        <v>102427427</v>
      </c>
      <c r="S15" s="339">
        <f>'[5]Bieu 7'!S16</f>
        <v>483963756</v>
      </c>
      <c r="T15" s="341">
        <f t="shared" si="1"/>
        <v>0.08233585422898758</v>
      </c>
      <c r="U15" s="341">
        <f t="shared" si="2"/>
        <v>0.8023386184730628</v>
      </c>
      <c r="V15" s="184">
        <v>41</v>
      </c>
      <c r="W15" s="184">
        <v>32</v>
      </c>
      <c r="X15" s="358">
        <f t="shared" si="3"/>
        <v>381536329</v>
      </c>
    </row>
    <row r="16" spans="1:24" s="184" customFormat="1" ht="20.25" customHeight="1">
      <c r="A16" s="197">
        <v>3</v>
      </c>
      <c r="B16" s="163" t="str">
        <f>'[5]Bieu 7'!B17</f>
        <v>Bắc Giang</v>
      </c>
      <c r="C16" s="339">
        <f>'[5]Bieu 7'!C17</f>
        <v>1169613853</v>
      </c>
      <c r="D16" s="339">
        <v>1078894605.2</v>
      </c>
      <c r="E16" s="339">
        <v>90719247.79999995</v>
      </c>
      <c r="F16" s="339">
        <f>'[5]Bieu 7'!F17</f>
        <v>5999821</v>
      </c>
      <c r="G16" s="339">
        <f>'[5]Bieu 7'!G17</f>
        <v>22408</v>
      </c>
      <c r="H16" s="339">
        <f>'[5]Bieu 7'!H17</f>
        <v>1163614032</v>
      </c>
      <c r="I16" s="339">
        <f>'[5]Bieu 7'!I17</f>
        <v>978608469.5</v>
      </c>
      <c r="J16" s="339">
        <f>'[5]Bieu 7'!J17</f>
        <v>29753005</v>
      </c>
      <c r="K16" s="339">
        <f>'[5]Bieu 7'!K17</f>
        <v>8866595</v>
      </c>
      <c r="L16" s="339">
        <f>'[5]Bieu 7'!L17</f>
        <v>14243</v>
      </c>
      <c r="M16" s="339">
        <f>'[5]Bieu 7'!M17</f>
        <v>870728845.5</v>
      </c>
      <c r="N16" s="339">
        <f>'[5]Bieu 7'!N17</f>
        <v>65919822</v>
      </c>
      <c r="O16" s="339">
        <f>'[5]Bieu 7'!O17</f>
        <v>614632</v>
      </c>
      <c r="P16" s="339">
        <f>'[5]Bieu 7'!P17</f>
        <v>0</v>
      </c>
      <c r="Q16" s="339">
        <f>'[5]Bieu 7'!Q17</f>
        <v>2711327</v>
      </c>
      <c r="R16" s="339">
        <f>'[5]Bieu 7'!R17</f>
        <v>185005562.5</v>
      </c>
      <c r="S16" s="339">
        <f>'[5]Bieu 7'!S17</f>
        <v>1124980189</v>
      </c>
      <c r="T16" s="341">
        <f t="shared" si="1"/>
        <v>0.03947834522599132</v>
      </c>
      <c r="U16" s="341">
        <f t="shared" si="2"/>
        <v>0.8410077934673789</v>
      </c>
      <c r="V16" s="184">
        <v>22</v>
      </c>
      <c r="W16" s="184">
        <v>57</v>
      </c>
      <c r="X16" s="358">
        <f t="shared" si="3"/>
        <v>939974626.5</v>
      </c>
    </row>
    <row r="17" spans="1:24" s="184" customFormat="1" ht="20.25" customHeight="1">
      <c r="A17" s="199">
        <v>4</v>
      </c>
      <c r="B17" s="163" t="str">
        <f>'[5]Bieu 7'!B18</f>
        <v>Bắc Kạn</v>
      </c>
      <c r="C17" s="339">
        <f>'[5]Bieu 7'!C18</f>
        <v>76198690</v>
      </c>
      <c r="D17" s="339">
        <v>25209610</v>
      </c>
      <c r="E17" s="339">
        <v>50989080</v>
      </c>
      <c r="F17" s="339">
        <f>'[5]Bieu 7'!F18</f>
        <v>924785</v>
      </c>
      <c r="G17" s="339">
        <f>'[5]Bieu 7'!G18</f>
        <v>2398051</v>
      </c>
      <c r="H17" s="339">
        <f>'[5]Bieu 7'!H18</f>
        <v>75273905</v>
      </c>
      <c r="I17" s="339">
        <f>'[5]Bieu 7'!I18</f>
        <v>66855194</v>
      </c>
      <c r="J17" s="339">
        <f>'[5]Bieu 7'!J18</f>
        <v>4399355</v>
      </c>
      <c r="K17" s="339">
        <f>'[5]Bieu 7'!K18</f>
        <v>1266101</v>
      </c>
      <c r="L17" s="339">
        <f>'[5]Bieu 7'!L18</f>
        <v>6547</v>
      </c>
      <c r="M17" s="339">
        <f>'[5]Bieu 7'!M18</f>
        <v>60146266</v>
      </c>
      <c r="N17" s="339">
        <f>'[5]Bieu 7'!N18</f>
        <v>0</v>
      </c>
      <c r="O17" s="339">
        <f>'[5]Bieu 7'!O18</f>
        <v>0</v>
      </c>
      <c r="P17" s="339">
        <f>'[5]Bieu 7'!P18</f>
        <v>0</v>
      </c>
      <c r="Q17" s="339">
        <f>'[5]Bieu 7'!Q18</f>
        <v>1036925</v>
      </c>
      <c r="R17" s="339">
        <f>'[5]Bieu 7'!R18</f>
        <v>8418711</v>
      </c>
      <c r="S17" s="339">
        <f>'[5]Bieu 7'!S18</f>
        <v>69601902</v>
      </c>
      <c r="T17" s="341">
        <f t="shared" si="1"/>
        <v>0.08484012476278208</v>
      </c>
      <c r="U17" s="341">
        <f t="shared" si="2"/>
        <v>0.8881589708943624</v>
      </c>
      <c r="V17" s="184">
        <v>59</v>
      </c>
      <c r="W17" s="184">
        <v>29</v>
      </c>
      <c r="X17" s="358">
        <f t="shared" si="3"/>
        <v>61183191</v>
      </c>
    </row>
    <row r="18" spans="1:24" s="184" customFormat="1" ht="20.25" customHeight="1">
      <c r="A18" s="197">
        <v>5</v>
      </c>
      <c r="B18" s="163" t="str">
        <f>'[5]Bieu 7'!B19</f>
        <v>Bắc Ninh</v>
      </c>
      <c r="C18" s="339">
        <f>'[5]Bieu 7'!C19</f>
        <v>1083333834.789</v>
      </c>
      <c r="D18" s="339">
        <v>814267855.9289999</v>
      </c>
      <c r="E18" s="339">
        <v>269065978.86000013</v>
      </c>
      <c r="F18" s="339">
        <f>'[5]Bieu 7'!F19</f>
        <v>16917905.333</v>
      </c>
      <c r="G18" s="339">
        <f>'[5]Bieu 7'!G19</f>
        <v>0</v>
      </c>
      <c r="H18" s="339">
        <f>'[5]Bieu 7'!H19</f>
        <v>1066415929.4559999</v>
      </c>
      <c r="I18" s="339">
        <f>'[5]Bieu 7'!I19</f>
        <v>927492273.456</v>
      </c>
      <c r="J18" s="339">
        <f>'[5]Bieu 7'!J19</f>
        <v>26940646</v>
      </c>
      <c r="K18" s="339">
        <f>'[5]Bieu 7'!K19</f>
        <v>4211618</v>
      </c>
      <c r="L18" s="339">
        <f>'[5]Bieu 7'!L19</f>
        <v>0</v>
      </c>
      <c r="M18" s="339">
        <f>'[5]Bieu 7'!M19</f>
        <v>873264101.4560001</v>
      </c>
      <c r="N18" s="339">
        <f>'[5]Bieu 7'!N19</f>
        <v>16986729</v>
      </c>
      <c r="O18" s="339">
        <f>'[5]Bieu 7'!O19</f>
        <v>119202</v>
      </c>
      <c r="P18" s="339">
        <f>'[5]Bieu 7'!P19</f>
        <v>0</v>
      </c>
      <c r="Q18" s="339">
        <f>'[5]Bieu 7'!Q19</f>
        <v>5969977</v>
      </c>
      <c r="R18" s="339">
        <f>'[5]Bieu 7'!R19</f>
        <v>138923656</v>
      </c>
      <c r="S18" s="339">
        <f>'[5]Bieu 7'!S19</f>
        <v>1035263665.4560001</v>
      </c>
      <c r="T18" s="341">
        <f t="shared" si="1"/>
        <v>0.03358762643263988</v>
      </c>
      <c r="U18" s="341">
        <f t="shared" si="2"/>
        <v>0.8697284500702577</v>
      </c>
      <c r="V18" s="184">
        <v>23</v>
      </c>
      <c r="W18" s="184">
        <v>58</v>
      </c>
      <c r="X18" s="358">
        <f t="shared" si="3"/>
        <v>896340009.4560001</v>
      </c>
    </row>
    <row r="19" spans="1:24" s="184" customFormat="1" ht="20.25" customHeight="1">
      <c r="A19" s="199">
        <v>6</v>
      </c>
      <c r="B19" s="163" t="str">
        <f>'[5]Bieu 7'!B20</f>
        <v>Bến Tre</v>
      </c>
      <c r="C19" s="339">
        <f>'[5]Bieu 7'!C20</f>
        <v>611366280.7219999</v>
      </c>
      <c r="D19" s="339">
        <v>482499457.7279999</v>
      </c>
      <c r="E19" s="339">
        <v>128866822.99399996</v>
      </c>
      <c r="F19" s="339">
        <f>'[5]Bieu 7'!F20</f>
        <v>4171105.274</v>
      </c>
      <c r="G19" s="339">
        <f>'[5]Bieu 7'!G20</f>
        <v>2051831.4</v>
      </c>
      <c r="H19" s="339">
        <f>'[5]Bieu 7'!H20</f>
        <v>607195175.4480001</v>
      </c>
      <c r="I19" s="339">
        <f>'[5]Bieu 7'!I20</f>
        <v>477039130.92300004</v>
      </c>
      <c r="J19" s="339">
        <f>'[5]Bieu 7'!J20</f>
        <v>33478790.788</v>
      </c>
      <c r="K19" s="339">
        <f>'[5]Bieu 7'!K20</f>
        <v>10063972.356</v>
      </c>
      <c r="L19" s="339">
        <f>'[5]Bieu 7'!L20</f>
        <v>0</v>
      </c>
      <c r="M19" s="339">
        <f>'[5]Bieu 7'!M20</f>
        <v>417707612.425</v>
      </c>
      <c r="N19" s="339">
        <f>'[5]Bieu 7'!N20</f>
        <v>11280992.18</v>
      </c>
      <c r="O19" s="339">
        <f>'[5]Bieu 7'!O20</f>
        <v>169165.87</v>
      </c>
      <c r="P19" s="339">
        <f>'[5]Bieu 7'!P20</f>
        <v>253000</v>
      </c>
      <c r="Q19" s="339">
        <f>'[5]Bieu 7'!Q20</f>
        <v>4085597.304</v>
      </c>
      <c r="R19" s="339">
        <f>'[5]Bieu 7'!R20</f>
        <v>130156044.525</v>
      </c>
      <c r="S19" s="339">
        <f>'[5]Bieu 7'!S20</f>
        <v>563652412.304</v>
      </c>
      <c r="T19" s="341">
        <f t="shared" si="1"/>
        <v>0.09127713078747063</v>
      </c>
      <c r="U19" s="341">
        <f t="shared" si="2"/>
        <v>0.785643809786584</v>
      </c>
      <c r="V19" s="184">
        <v>34</v>
      </c>
      <c r="W19" s="184">
        <v>26</v>
      </c>
      <c r="X19" s="358">
        <f t="shared" si="3"/>
        <v>433496367.77900004</v>
      </c>
    </row>
    <row r="20" spans="1:24" s="184" customFormat="1" ht="20.25" customHeight="1">
      <c r="A20" s="197">
        <v>7</v>
      </c>
      <c r="B20" s="163" t="str">
        <f>'[5]Bieu 7'!B21</f>
        <v>Bình Dương</v>
      </c>
      <c r="C20" s="339">
        <f>'[5]Bieu 7'!C21</f>
        <v>4149805864</v>
      </c>
      <c r="D20" s="339">
        <v>3564307847</v>
      </c>
      <c r="E20" s="339">
        <v>585498017</v>
      </c>
      <c r="F20" s="339">
        <f>'[5]Bieu 7'!F21</f>
        <v>3423126</v>
      </c>
      <c r="G20" s="339">
        <f>'[5]Bieu 7'!G21</f>
        <v>149508442</v>
      </c>
      <c r="H20" s="339">
        <f>'[5]Bieu 7'!H21</f>
        <v>4146382738</v>
      </c>
      <c r="I20" s="339">
        <f>'[5]Bieu 7'!I21</f>
        <v>3540945824</v>
      </c>
      <c r="J20" s="339">
        <f>'[5]Bieu 7'!J21</f>
        <v>322953759</v>
      </c>
      <c r="K20" s="339">
        <f>'[5]Bieu 7'!K21</f>
        <v>53706368</v>
      </c>
      <c r="L20" s="339">
        <f>'[5]Bieu 7'!L21</f>
        <v>0</v>
      </c>
      <c r="M20" s="339">
        <f>'[5]Bieu 7'!M21</f>
        <v>2898894100</v>
      </c>
      <c r="N20" s="339">
        <f>'[5]Bieu 7'!N21</f>
        <v>158342749</v>
      </c>
      <c r="O20" s="339">
        <f>'[5]Bieu 7'!O21</f>
        <v>18336027</v>
      </c>
      <c r="P20" s="339">
        <f>'[5]Bieu 7'!P21</f>
        <v>0</v>
      </c>
      <c r="Q20" s="339">
        <f>'[5]Bieu 7'!Q21</f>
        <v>88712821</v>
      </c>
      <c r="R20" s="339">
        <f>'[5]Bieu 7'!R21</f>
        <v>605436914</v>
      </c>
      <c r="S20" s="339">
        <f>'[5]Bieu 7'!S21</f>
        <v>3769722611</v>
      </c>
      <c r="T20" s="341">
        <f t="shared" si="1"/>
        <v>0.10637274494488284</v>
      </c>
      <c r="U20" s="341">
        <f t="shared" si="2"/>
        <v>0.8539843154247667</v>
      </c>
      <c r="V20" s="184">
        <v>3</v>
      </c>
      <c r="W20" s="184">
        <v>20</v>
      </c>
      <c r="X20" s="358">
        <f t="shared" si="3"/>
        <v>3164285697</v>
      </c>
    </row>
    <row r="21" spans="1:24" s="184" customFormat="1" ht="20.25" customHeight="1">
      <c r="A21" s="199">
        <v>8</v>
      </c>
      <c r="B21" s="163" t="str">
        <f>'[5]Bieu 7'!B22</f>
        <v>Bình Định</v>
      </c>
      <c r="C21" s="339">
        <f>'[5]Bieu 7'!C22</f>
        <v>997862369</v>
      </c>
      <c r="D21" s="339">
        <v>834462458</v>
      </c>
      <c r="E21" s="339">
        <v>163399911</v>
      </c>
      <c r="F21" s="339">
        <f>'[5]Bieu 7'!F22</f>
        <v>355769</v>
      </c>
      <c r="G21" s="339">
        <f>'[5]Bieu 7'!G22</f>
        <v>1770383</v>
      </c>
      <c r="H21" s="339">
        <f>'[5]Bieu 7'!H22</f>
        <v>997506600</v>
      </c>
      <c r="I21" s="339">
        <f>'[5]Bieu 7'!I22</f>
        <v>543543863</v>
      </c>
      <c r="J21" s="339">
        <f>'[5]Bieu 7'!J22</f>
        <v>40600867</v>
      </c>
      <c r="K21" s="339">
        <f>'[5]Bieu 7'!K22</f>
        <v>5711448</v>
      </c>
      <c r="L21" s="339">
        <f>'[5]Bieu 7'!L22</f>
        <v>0</v>
      </c>
      <c r="M21" s="339">
        <f>'[5]Bieu 7'!M22</f>
        <v>459049364</v>
      </c>
      <c r="N21" s="339">
        <f>'[5]Bieu 7'!N22</f>
        <v>6650004</v>
      </c>
      <c r="O21" s="339">
        <f>'[5]Bieu 7'!O22</f>
        <v>427927</v>
      </c>
      <c r="P21" s="339">
        <f>'[5]Bieu 7'!P22</f>
        <v>0</v>
      </c>
      <c r="Q21" s="339">
        <f>'[5]Bieu 7'!Q22</f>
        <v>31104253</v>
      </c>
      <c r="R21" s="339">
        <f>'[5]Bieu 7'!R22</f>
        <v>453962737</v>
      </c>
      <c r="S21" s="339">
        <f>'[5]Bieu 7'!S22</f>
        <v>951194285</v>
      </c>
      <c r="T21" s="341">
        <f t="shared" si="1"/>
        <v>0.08520437475714816</v>
      </c>
      <c r="U21" s="341">
        <f t="shared" si="2"/>
        <v>0.5449025229507254</v>
      </c>
      <c r="V21" s="184">
        <v>25</v>
      </c>
      <c r="W21" s="184">
        <v>28</v>
      </c>
      <c r="X21" s="358">
        <f t="shared" si="3"/>
        <v>497231548</v>
      </c>
    </row>
    <row r="22" spans="1:24" s="184" customFormat="1" ht="20.25" customHeight="1">
      <c r="A22" s="197">
        <v>9</v>
      </c>
      <c r="B22" s="163" t="str">
        <f>'[5]Bieu 7'!B23</f>
        <v>Bình Phước</v>
      </c>
      <c r="C22" s="339">
        <f>'[5]Bieu 7'!C23</f>
        <v>1074120165</v>
      </c>
      <c r="D22" s="339">
        <v>852817352</v>
      </c>
      <c r="E22" s="339">
        <v>221302813</v>
      </c>
      <c r="F22" s="339">
        <f>'[5]Bieu 7'!F23</f>
        <v>8018424</v>
      </c>
      <c r="G22" s="339">
        <f>'[5]Bieu 7'!G23</f>
        <v>0</v>
      </c>
      <c r="H22" s="339">
        <f>'[5]Bieu 7'!H23</f>
        <v>1066101741</v>
      </c>
      <c r="I22" s="339">
        <f>'[5]Bieu 7'!I23</f>
        <v>789107767</v>
      </c>
      <c r="J22" s="339">
        <f>'[5]Bieu 7'!J23</f>
        <v>35117340.176</v>
      </c>
      <c r="K22" s="339">
        <f>'[5]Bieu 7'!K23</f>
        <v>17049238</v>
      </c>
      <c r="L22" s="339">
        <f>'[5]Bieu 7'!L23</f>
        <v>0</v>
      </c>
      <c r="M22" s="339">
        <f>'[5]Bieu 7'!M23</f>
        <v>593408372.824</v>
      </c>
      <c r="N22" s="339">
        <f>'[5]Bieu 7'!N23</f>
        <v>69881261</v>
      </c>
      <c r="O22" s="339">
        <f>'[5]Bieu 7'!O23</f>
        <v>3271005</v>
      </c>
      <c r="P22" s="339">
        <f>'[5]Bieu 7'!P23</f>
        <v>0</v>
      </c>
      <c r="Q22" s="339">
        <f>'[5]Bieu 7'!Q23</f>
        <v>70380550</v>
      </c>
      <c r="R22" s="339">
        <f>'[5]Bieu 7'!R23</f>
        <v>276993974</v>
      </c>
      <c r="S22" s="339">
        <f>'[5]Bieu 7'!S23</f>
        <v>1013935162.824</v>
      </c>
      <c r="T22" s="341">
        <f t="shared" si="1"/>
        <v>0.06610830656796716</v>
      </c>
      <c r="U22" s="341">
        <f t="shared" si="2"/>
        <v>0.7401805443632608</v>
      </c>
      <c r="V22" s="184">
        <v>24</v>
      </c>
      <c r="W22" s="184">
        <v>44</v>
      </c>
      <c r="X22" s="358">
        <f t="shared" si="3"/>
        <v>736941188.824</v>
      </c>
    </row>
    <row r="23" spans="1:24" s="184" customFormat="1" ht="20.25" customHeight="1">
      <c r="A23" s="199">
        <v>10</v>
      </c>
      <c r="B23" s="163" t="str">
        <f>'[5]Bieu 7'!B24</f>
        <v>Bình Thuận</v>
      </c>
      <c r="C23" s="339">
        <f>'[5]Bieu 7'!C24</f>
        <v>1246854213</v>
      </c>
      <c r="D23" s="339">
        <v>965114975</v>
      </c>
      <c r="E23" s="339">
        <v>281739238</v>
      </c>
      <c r="F23" s="339">
        <f>'[5]Bieu 7'!F24</f>
        <v>1965180</v>
      </c>
      <c r="G23" s="339">
        <f>'[5]Bieu 7'!G24</f>
        <v>7065161</v>
      </c>
      <c r="H23" s="339">
        <f>'[5]Bieu 7'!H24</f>
        <v>1244889033</v>
      </c>
      <c r="I23" s="339">
        <f>'[5]Bieu 7'!I24</f>
        <v>904355497</v>
      </c>
      <c r="J23" s="339">
        <f>'[5]Bieu 7'!J24</f>
        <v>35166862</v>
      </c>
      <c r="K23" s="339">
        <f>'[5]Bieu 7'!K24</f>
        <v>9085439</v>
      </c>
      <c r="L23" s="339">
        <f>'[5]Bieu 7'!L24</f>
        <v>0</v>
      </c>
      <c r="M23" s="339">
        <f>'[5]Bieu 7'!M24</f>
        <v>800171833</v>
      </c>
      <c r="N23" s="339">
        <f>'[5]Bieu 7'!N24</f>
        <v>20905347</v>
      </c>
      <c r="O23" s="339">
        <f>'[5]Bieu 7'!O24</f>
        <v>11940575</v>
      </c>
      <c r="P23" s="339">
        <f>'[5]Bieu 7'!P24</f>
        <v>2668785</v>
      </c>
      <c r="Q23" s="339">
        <f>'[5]Bieu 7'!Q24</f>
        <v>24416656</v>
      </c>
      <c r="R23" s="339">
        <f>'[5]Bieu 7'!R24</f>
        <v>340533536</v>
      </c>
      <c r="S23" s="339">
        <f>'[5]Bieu 7'!S24</f>
        <v>1200636732</v>
      </c>
      <c r="T23" s="341">
        <f t="shared" si="1"/>
        <v>0.048932417779067254</v>
      </c>
      <c r="U23" s="341">
        <f t="shared" si="2"/>
        <v>0.7264547064252272</v>
      </c>
      <c r="V23" s="184">
        <v>18</v>
      </c>
      <c r="W23" s="184">
        <v>51</v>
      </c>
      <c r="X23" s="358">
        <f t="shared" si="3"/>
        <v>860103196</v>
      </c>
    </row>
    <row r="24" spans="1:24" s="184" customFormat="1" ht="20.25" customHeight="1">
      <c r="A24" s="197">
        <v>11</v>
      </c>
      <c r="B24" s="163" t="str">
        <f>'[5]Bieu 7'!B25</f>
        <v>BR-Vũng Tàu</v>
      </c>
      <c r="C24" s="339">
        <f>'[5]Bieu 7'!C25</f>
        <v>2283089548.291</v>
      </c>
      <c r="D24" s="339">
        <v>1613381302.7020001</v>
      </c>
      <c r="E24" s="339">
        <v>669708245.5889997</v>
      </c>
      <c r="F24" s="339">
        <f>'[5]Bieu 7'!F25</f>
        <v>42779321.154</v>
      </c>
      <c r="G24" s="339">
        <f>'[5]Bieu 7'!G25</f>
        <v>6099276.582</v>
      </c>
      <c r="H24" s="339">
        <f>'[5]Bieu 7'!H25</f>
        <v>2240310227.137</v>
      </c>
      <c r="I24" s="339">
        <f>'[5]Bieu 7'!I25</f>
        <v>1658397148.081</v>
      </c>
      <c r="J24" s="339">
        <f>'[5]Bieu 7'!J25</f>
        <v>130907125.85599999</v>
      </c>
      <c r="K24" s="339">
        <f>'[5]Bieu 7'!K25</f>
        <v>25604162.998999998</v>
      </c>
      <c r="L24" s="339">
        <f>'[5]Bieu 7'!L25</f>
        <v>0</v>
      </c>
      <c r="M24" s="339">
        <f>'[5]Bieu 7'!M25</f>
        <v>1427243635.5159998</v>
      </c>
      <c r="N24" s="339">
        <f>'[5]Bieu 7'!N25</f>
        <v>58776068.979</v>
      </c>
      <c r="O24" s="339">
        <f>'[5]Bieu 7'!O25</f>
        <v>4351166</v>
      </c>
      <c r="P24" s="339">
        <f>'[5]Bieu 7'!P25</f>
        <v>0</v>
      </c>
      <c r="Q24" s="339">
        <f>'[5]Bieu 7'!Q25</f>
        <v>11514988.731</v>
      </c>
      <c r="R24" s="339">
        <f>'[5]Bieu 7'!R25</f>
        <v>581913079.0560001</v>
      </c>
      <c r="S24" s="339">
        <f>'[5]Bieu 7'!S25</f>
        <v>2083798938.282</v>
      </c>
      <c r="T24" s="341">
        <f t="shared" si="1"/>
        <v>0.09437503497645644</v>
      </c>
      <c r="U24" s="341">
        <f t="shared" si="2"/>
        <v>0.7402533488410421</v>
      </c>
      <c r="V24" s="184">
        <v>8</v>
      </c>
      <c r="W24" s="184">
        <v>23</v>
      </c>
      <c r="X24" s="358">
        <f t="shared" si="3"/>
        <v>1501885859.2259998</v>
      </c>
    </row>
    <row r="25" spans="1:24" s="184" customFormat="1" ht="20.25" customHeight="1">
      <c r="A25" s="199">
        <v>12</v>
      </c>
      <c r="B25" s="163" t="str">
        <f>'[5]Bieu 7'!B26</f>
        <v>Cà Mau</v>
      </c>
      <c r="C25" s="339">
        <f>'[5]Bieu 7'!C26</f>
        <v>791553183</v>
      </c>
      <c r="D25" s="339">
        <v>660502110</v>
      </c>
      <c r="E25" s="339">
        <v>131051073</v>
      </c>
      <c r="F25" s="339">
        <f>'[5]Bieu 7'!F26</f>
        <v>10431456</v>
      </c>
      <c r="G25" s="339">
        <f>'[5]Bieu 7'!G26</f>
        <v>0</v>
      </c>
      <c r="H25" s="339">
        <f>'[5]Bieu 7'!H26</f>
        <v>781121727</v>
      </c>
      <c r="I25" s="339">
        <f>'[5]Bieu 7'!I26</f>
        <v>468554290</v>
      </c>
      <c r="J25" s="339">
        <f>'[5]Bieu 7'!J26</f>
        <v>38519629</v>
      </c>
      <c r="K25" s="339">
        <f>'[5]Bieu 7'!K26</f>
        <v>5014606</v>
      </c>
      <c r="L25" s="339">
        <f>'[5]Bieu 7'!L26</f>
        <v>0</v>
      </c>
      <c r="M25" s="339">
        <f>'[5]Bieu 7'!M26</f>
        <v>356958784</v>
      </c>
      <c r="N25" s="339">
        <f>'[5]Bieu 7'!N26</f>
        <v>12033718</v>
      </c>
      <c r="O25" s="339">
        <f>'[5]Bieu 7'!O26</f>
        <v>53595011</v>
      </c>
      <c r="P25" s="339">
        <f>'[5]Bieu 7'!P26</f>
        <v>0</v>
      </c>
      <c r="Q25" s="339">
        <f>'[5]Bieu 7'!Q26</f>
        <v>2432542</v>
      </c>
      <c r="R25" s="339">
        <f>'[5]Bieu 7'!R26</f>
        <v>312567437</v>
      </c>
      <c r="S25" s="339">
        <f>'[5]Bieu 7'!S26</f>
        <v>737587492</v>
      </c>
      <c r="T25" s="341">
        <f t="shared" si="1"/>
        <v>0.09291182671702782</v>
      </c>
      <c r="U25" s="341">
        <f t="shared" si="2"/>
        <v>0.5998479799039056</v>
      </c>
      <c r="V25" s="184">
        <v>29</v>
      </c>
      <c r="W25" s="184">
        <v>25</v>
      </c>
      <c r="X25" s="358">
        <f t="shared" si="3"/>
        <v>425020055</v>
      </c>
    </row>
    <row r="26" spans="1:24" s="184" customFormat="1" ht="20.25" customHeight="1">
      <c r="A26" s="197">
        <v>13</v>
      </c>
      <c r="B26" s="163" t="str">
        <f>'[5]Bieu 7'!B27</f>
        <v>Cao Bằng</v>
      </c>
      <c r="C26" s="339">
        <f>'[5]Bieu 7'!C27</f>
        <v>41745479</v>
      </c>
      <c r="D26" s="339">
        <v>34516440</v>
      </c>
      <c r="E26" s="339">
        <v>7229039</v>
      </c>
      <c r="F26" s="339">
        <f>'[5]Bieu 7'!F27</f>
        <v>161306</v>
      </c>
      <c r="G26" s="339">
        <f>'[5]Bieu 7'!G27</f>
        <v>0</v>
      </c>
      <c r="H26" s="339">
        <f>'[5]Bieu 7'!H27</f>
        <v>41584173</v>
      </c>
      <c r="I26" s="339">
        <f>'[5]Bieu 7'!I27</f>
        <v>21278010</v>
      </c>
      <c r="J26" s="339">
        <f>'[5]Bieu 7'!J27</f>
        <v>2836164</v>
      </c>
      <c r="K26" s="339">
        <f>'[5]Bieu 7'!K27</f>
        <v>5900</v>
      </c>
      <c r="L26" s="339">
        <f>'[5]Bieu 7'!L27</f>
        <v>3600</v>
      </c>
      <c r="M26" s="339">
        <f>'[5]Bieu 7'!M27</f>
        <v>17720448</v>
      </c>
      <c r="N26" s="339">
        <f>'[5]Bieu 7'!N27</f>
        <v>25350</v>
      </c>
      <c r="O26" s="339">
        <f>'[5]Bieu 7'!O27</f>
        <v>151773</v>
      </c>
      <c r="P26" s="339">
        <f>'[5]Bieu 7'!P27</f>
        <v>0</v>
      </c>
      <c r="Q26" s="339">
        <f>'[5]Bieu 7'!Q27</f>
        <v>534775</v>
      </c>
      <c r="R26" s="339">
        <f>'[5]Bieu 7'!R27</f>
        <v>20306163</v>
      </c>
      <c r="S26" s="339">
        <f>'[5]Bieu 7'!S27</f>
        <v>38738509</v>
      </c>
      <c r="T26" s="341">
        <f t="shared" si="1"/>
        <v>0.1337373184804406</v>
      </c>
      <c r="U26" s="341">
        <f t="shared" si="2"/>
        <v>0.5116852991160844</v>
      </c>
      <c r="V26" s="184">
        <v>62</v>
      </c>
      <c r="W26" s="184">
        <v>11</v>
      </c>
      <c r="X26" s="358">
        <f t="shared" si="3"/>
        <v>18432346</v>
      </c>
    </row>
    <row r="27" spans="1:24" s="184" customFormat="1" ht="20.25" customHeight="1">
      <c r="A27" s="199">
        <v>14</v>
      </c>
      <c r="B27" s="163" t="str">
        <f>'[5]Bieu 7'!B28</f>
        <v>Cần Thơ</v>
      </c>
      <c r="C27" s="339">
        <f>'[5]Bieu 7'!C28</f>
        <v>2423481079</v>
      </c>
      <c r="D27" s="339">
        <v>1994507082</v>
      </c>
      <c r="E27" s="339">
        <v>428973997</v>
      </c>
      <c r="F27" s="339">
        <f>'[5]Bieu 7'!F28</f>
        <v>15140519</v>
      </c>
      <c r="G27" s="339">
        <f>'[5]Bieu 7'!G28</f>
        <v>133737555</v>
      </c>
      <c r="H27" s="339">
        <f>'[5]Bieu 7'!H28</f>
        <v>2408340560</v>
      </c>
      <c r="I27" s="339">
        <f>'[5]Bieu 7'!I28</f>
        <v>1951033181</v>
      </c>
      <c r="J27" s="339">
        <f>'[5]Bieu 7'!J28</f>
        <v>215099064</v>
      </c>
      <c r="K27" s="339">
        <f>'[5]Bieu 7'!K28</f>
        <v>14644605</v>
      </c>
      <c r="L27" s="339">
        <f>'[5]Bieu 7'!L28</f>
        <v>0</v>
      </c>
      <c r="M27" s="339">
        <f>'[5]Bieu 7'!M28</f>
        <v>1580675857</v>
      </c>
      <c r="N27" s="339">
        <f>'[5]Bieu 7'!N28</f>
        <v>73067231</v>
      </c>
      <c r="O27" s="339">
        <f>'[5]Bieu 7'!O28</f>
        <v>25150892</v>
      </c>
      <c r="P27" s="339">
        <f>'[5]Bieu 7'!P28</f>
        <v>37508</v>
      </c>
      <c r="Q27" s="339">
        <f>'[5]Bieu 7'!Q28</f>
        <v>42358024</v>
      </c>
      <c r="R27" s="339">
        <f>'[5]Bieu 7'!R28</f>
        <v>457307379</v>
      </c>
      <c r="S27" s="339">
        <f>'[5]Bieu 7'!S28</f>
        <v>2178596891</v>
      </c>
      <c r="T27" s="341">
        <f t="shared" si="1"/>
        <v>0.11775487533340931</v>
      </c>
      <c r="U27" s="341">
        <f t="shared" si="2"/>
        <v>0.8101151529001364</v>
      </c>
      <c r="V27" s="184">
        <v>7</v>
      </c>
      <c r="W27" s="184">
        <v>12</v>
      </c>
      <c r="X27" s="358">
        <f t="shared" si="3"/>
        <v>1721289512</v>
      </c>
    </row>
    <row r="28" spans="1:24" s="184" customFormat="1" ht="20.25" customHeight="1">
      <c r="A28" s="197">
        <v>15</v>
      </c>
      <c r="B28" s="163" t="str">
        <f>'[5]Bieu 7'!B29</f>
        <v>Đà Nẵng</v>
      </c>
      <c r="C28" s="339">
        <f>'[5]Bieu 7'!C29</f>
        <v>1913738885</v>
      </c>
      <c r="D28" s="339">
        <v>1515530864</v>
      </c>
      <c r="E28" s="339">
        <v>398208021</v>
      </c>
      <c r="F28" s="339">
        <f>'[5]Bieu 7'!F29</f>
        <v>12927145</v>
      </c>
      <c r="G28" s="339">
        <f>'[5]Bieu 7'!G29</f>
        <v>64114578</v>
      </c>
      <c r="H28" s="339">
        <f>'[5]Bieu 7'!H29</f>
        <v>1900811740</v>
      </c>
      <c r="I28" s="339">
        <f>'[5]Bieu 7'!I29</f>
        <v>1607891632</v>
      </c>
      <c r="J28" s="339">
        <f>'[5]Bieu 7'!J29</f>
        <v>88696723</v>
      </c>
      <c r="K28" s="339">
        <f>'[5]Bieu 7'!K29</f>
        <v>46381392</v>
      </c>
      <c r="L28" s="339">
        <f>'[5]Bieu 7'!L29</f>
        <v>21820</v>
      </c>
      <c r="M28" s="339">
        <f>'[5]Bieu 7'!M29</f>
        <v>1437831182</v>
      </c>
      <c r="N28" s="339">
        <f>'[5]Bieu 7'!N29</f>
        <v>20013355</v>
      </c>
      <c r="O28" s="339">
        <f>'[5]Bieu 7'!O29</f>
        <v>7615147</v>
      </c>
      <c r="P28" s="339">
        <f>'[5]Bieu 7'!P29</f>
        <v>0</v>
      </c>
      <c r="Q28" s="339">
        <f>'[5]Bieu 7'!Q29</f>
        <v>7332013</v>
      </c>
      <c r="R28" s="339">
        <f>'[5]Bieu 7'!R29</f>
        <v>292920108</v>
      </c>
      <c r="S28" s="339">
        <f>'[5]Bieu 7'!S29</f>
        <v>1765711805</v>
      </c>
      <c r="T28" s="341">
        <f t="shared" si="1"/>
        <v>0.08402303507976712</v>
      </c>
      <c r="U28" s="341">
        <f t="shared" si="2"/>
        <v>0.8458973596196329</v>
      </c>
      <c r="V28" s="184">
        <v>11</v>
      </c>
      <c r="W28" s="184">
        <v>30</v>
      </c>
      <c r="X28" s="358">
        <f t="shared" si="3"/>
        <v>1472791697</v>
      </c>
    </row>
    <row r="29" spans="1:24" s="184" customFormat="1" ht="20.25" customHeight="1">
      <c r="A29" s="199">
        <v>16</v>
      </c>
      <c r="B29" s="163" t="str">
        <f>'[5]Bieu 7'!B30</f>
        <v>Đắk Lắc</v>
      </c>
      <c r="C29" s="339">
        <f>'[5]Bieu 7'!C30</f>
        <v>1196655011</v>
      </c>
      <c r="D29" s="339">
        <v>739544336</v>
      </c>
      <c r="E29" s="339">
        <v>457110675</v>
      </c>
      <c r="F29" s="339">
        <f>'[5]Bieu 7'!F30</f>
        <v>9748737</v>
      </c>
      <c r="G29" s="339">
        <f>'[5]Bieu 7'!G30</f>
        <v>16142571</v>
      </c>
      <c r="H29" s="339">
        <f>'[5]Bieu 7'!H30</f>
        <v>1186906274</v>
      </c>
      <c r="I29" s="339">
        <f>'[5]Bieu 7'!I30</f>
        <v>999068266</v>
      </c>
      <c r="J29" s="339">
        <f>'[5]Bieu 7'!J30</f>
        <v>101179137</v>
      </c>
      <c r="K29" s="339">
        <f>'[5]Bieu 7'!K30</f>
        <v>37356195</v>
      </c>
      <c r="L29" s="339">
        <f>'[5]Bieu 7'!L30</f>
        <v>132002</v>
      </c>
      <c r="M29" s="339">
        <f>'[5]Bieu 7'!M30</f>
        <v>764388343</v>
      </c>
      <c r="N29" s="339">
        <f>'[5]Bieu 7'!N30</f>
        <v>60605928</v>
      </c>
      <c r="O29" s="339">
        <f>'[5]Bieu 7'!O30</f>
        <v>9188010</v>
      </c>
      <c r="P29" s="339">
        <f>'[5]Bieu 7'!P30</f>
        <v>0</v>
      </c>
      <c r="Q29" s="339">
        <f>'[5]Bieu 7'!Q30</f>
        <v>26218651</v>
      </c>
      <c r="R29" s="339">
        <f>'[5]Bieu 7'!R30</f>
        <v>187838008</v>
      </c>
      <c r="S29" s="339">
        <f>'[5]Bieu 7'!S30</f>
        <v>1048238940</v>
      </c>
      <c r="T29" s="341">
        <f t="shared" si="1"/>
        <v>0.1387966555630744</v>
      </c>
      <c r="U29" s="341">
        <f t="shared" si="2"/>
        <v>0.8417414987899878</v>
      </c>
      <c r="V29" s="184">
        <v>21</v>
      </c>
      <c r="W29" s="184">
        <v>9</v>
      </c>
      <c r="X29" s="358">
        <f t="shared" si="3"/>
        <v>860400932</v>
      </c>
    </row>
    <row r="30" spans="1:24" s="184" customFormat="1" ht="20.25" customHeight="1">
      <c r="A30" s="197">
        <v>17</v>
      </c>
      <c r="B30" s="163" t="str">
        <f>'[5]Bieu 7'!B31</f>
        <v>Đắk Nông</v>
      </c>
      <c r="C30" s="339">
        <f>'[5]Bieu 7'!C31</f>
        <v>666868994</v>
      </c>
      <c r="D30" s="339">
        <v>403326982</v>
      </c>
      <c r="E30" s="339">
        <v>263542012</v>
      </c>
      <c r="F30" s="339">
        <f>'[5]Bieu 7'!F31</f>
        <v>527483</v>
      </c>
      <c r="G30" s="339">
        <f>'[5]Bieu 7'!G31</f>
        <v>22910887</v>
      </c>
      <c r="H30" s="339">
        <f>'[5]Bieu 7'!H31</f>
        <v>666341511</v>
      </c>
      <c r="I30" s="339">
        <f>'[5]Bieu 7'!I31</f>
        <v>495076474</v>
      </c>
      <c r="J30" s="339">
        <f>'[5]Bieu 7'!J31</f>
        <v>13217753</v>
      </c>
      <c r="K30" s="339">
        <f>'[5]Bieu 7'!K31</f>
        <v>2563706</v>
      </c>
      <c r="L30" s="339">
        <f>'[5]Bieu 7'!L31</f>
        <v>5000</v>
      </c>
      <c r="M30" s="339">
        <f>'[5]Bieu 7'!M31</f>
        <v>464687751</v>
      </c>
      <c r="N30" s="339">
        <f>'[5]Bieu 7'!N31</f>
        <v>13937060</v>
      </c>
      <c r="O30" s="339">
        <f>'[5]Bieu 7'!O31</f>
        <v>20200</v>
      </c>
      <c r="P30" s="339">
        <f>'[5]Bieu 7'!P31</f>
        <v>0</v>
      </c>
      <c r="Q30" s="339">
        <f>'[5]Bieu 7'!Q31</f>
        <v>645004</v>
      </c>
      <c r="R30" s="339">
        <f>'[5]Bieu 7'!R31</f>
        <v>171265037</v>
      </c>
      <c r="S30" s="339">
        <f>'[5]Bieu 7'!S31</f>
        <v>650555052</v>
      </c>
      <c r="T30" s="341">
        <f t="shared" si="1"/>
        <v>0.03188691006149486</v>
      </c>
      <c r="U30" s="341">
        <f t="shared" si="2"/>
        <v>0.7429770858144841</v>
      </c>
      <c r="V30" s="184">
        <v>33</v>
      </c>
      <c r="W30" s="184">
        <v>60</v>
      </c>
      <c r="X30" s="358">
        <f t="shared" si="3"/>
        <v>479290015</v>
      </c>
    </row>
    <row r="31" spans="1:24" s="184" customFormat="1" ht="20.25" customHeight="1">
      <c r="A31" s="199">
        <v>18</v>
      </c>
      <c r="B31" s="163" t="str">
        <f>'[5]Bieu 7'!B32</f>
        <v>Điện Biên</v>
      </c>
      <c r="C31" s="339">
        <f>'[5]Bieu 7'!C32</f>
        <v>66183234.164000005</v>
      </c>
      <c r="D31" s="339">
        <v>22073403.164</v>
      </c>
      <c r="E31" s="339">
        <v>44109831</v>
      </c>
      <c r="F31" s="339">
        <f>'[5]Bieu 7'!F32</f>
        <v>571014</v>
      </c>
      <c r="G31" s="339">
        <f>'[5]Bieu 7'!G32</f>
        <v>0</v>
      </c>
      <c r="H31" s="339">
        <f>'[5]Bieu 7'!H32</f>
        <v>65612220.164</v>
      </c>
      <c r="I31" s="339">
        <f>'[5]Bieu 7'!I32</f>
        <v>49415273.45199999</v>
      </c>
      <c r="J31" s="339">
        <f>'[5]Bieu 7'!J32</f>
        <v>29115526.211999997</v>
      </c>
      <c r="K31" s="339">
        <f>'[5]Bieu 7'!K32</f>
        <v>299197</v>
      </c>
      <c r="L31" s="339">
        <f>'[5]Bieu 7'!L32</f>
        <v>17813</v>
      </c>
      <c r="M31" s="339">
        <f>'[5]Bieu 7'!M32</f>
        <v>15426312.24</v>
      </c>
      <c r="N31" s="339">
        <f>'[5]Bieu 7'!N32</f>
        <v>2897043</v>
      </c>
      <c r="O31" s="339">
        <f>'[5]Bieu 7'!O32</f>
        <v>0</v>
      </c>
      <c r="P31" s="339">
        <f>'[5]Bieu 7'!P32</f>
        <v>0</v>
      </c>
      <c r="Q31" s="339">
        <f>'[5]Bieu 7'!Q32</f>
        <v>1659382</v>
      </c>
      <c r="R31" s="339">
        <f>'[5]Bieu 7'!R32</f>
        <v>16196946.712000001</v>
      </c>
      <c r="S31" s="339">
        <f>'[5]Bieu 7'!S32</f>
        <v>36179683.95200001</v>
      </c>
      <c r="T31" s="341">
        <f t="shared" si="1"/>
        <v>0.5956161760511065</v>
      </c>
      <c r="U31" s="341">
        <f t="shared" si="2"/>
        <v>0.7531413100865177</v>
      </c>
      <c r="V31" s="184">
        <v>60</v>
      </c>
      <c r="W31" s="184">
        <v>1</v>
      </c>
      <c r="X31" s="358">
        <f t="shared" si="3"/>
        <v>19982737.240000002</v>
      </c>
    </row>
    <row r="32" spans="1:24" s="184" customFormat="1" ht="20.25" customHeight="1">
      <c r="A32" s="197">
        <v>19</v>
      </c>
      <c r="B32" s="163" t="str">
        <f>'[5]Bieu 7'!B33</f>
        <v>Đồng Nai</v>
      </c>
      <c r="C32" s="339">
        <f>'[5]Bieu 7'!C33</f>
        <v>3294014616</v>
      </c>
      <c r="D32" s="339">
        <v>2644235966</v>
      </c>
      <c r="E32" s="339">
        <v>649778650</v>
      </c>
      <c r="F32" s="339">
        <f>'[5]Bieu 7'!F33</f>
        <v>119156546</v>
      </c>
      <c r="G32" s="339">
        <f>'[5]Bieu 7'!G33</f>
        <v>17877953</v>
      </c>
      <c r="H32" s="339">
        <f>'[5]Bieu 7'!H33</f>
        <v>3174858070</v>
      </c>
      <c r="I32" s="339">
        <f>'[5]Bieu 7'!I33</f>
        <v>2267279492</v>
      </c>
      <c r="J32" s="339">
        <f>'[5]Bieu 7'!J33</f>
        <v>148473441</v>
      </c>
      <c r="K32" s="339">
        <f>'[5]Bieu 7'!K33</f>
        <v>64822307</v>
      </c>
      <c r="L32" s="339">
        <f>'[5]Bieu 7'!L33</f>
        <v>0</v>
      </c>
      <c r="M32" s="339">
        <f>'[5]Bieu 7'!M33</f>
        <v>1936207318</v>
      </c>
      <c r="N32" s="339">
        <f>'[5]Bieu 7'!N33</f>
        <v>98249584</v>
      </c>
      <c r="O32" s="339">
        <f>'[5]Bieu 7'!O33</f>
        <v>12464433</v>
      </c>
      <c r="P32" s="339">
        <f>'[5]Bieu 7'!P33</f>
        <v>687000</v>
      </c>
      <c r="Q32" s="339">
        <f>'[5]Bieu 7'!Q33</f>
        <v>6375409</v>
      </c>
      <c r="R32" s="339">
        <f>'[5]Bieu 7'!R33</f>
        <v>907578578</v>
      </c>
      <c r="S32" s="339">
        <f>'[5]Bieu 7'!S33</f>
        <v>2961562322</v>
      </c>
      <c r="T32" s="341">
        <f t="shared" si="1"/>
        <v>0.09407563061925318</v>
      </c>
      <c r="U32" s="341">
        <f t="shared" si="2"/>
        <v>0.7141357005606238</v>
      </c>
      <c r="V32" s="184">
        <v>6</v>
      </c>
      <c r="W32" s="184">
        <v>24</v>
      </c>
      <c r="X32" s="358">
        <f t="shared" si="3"/>
        <v>2053983744</v>
      </c>
    </row>
    <row r="33" spans="1:24" s="184" customFormat="1" ht="20.25" customHeight="1">
      <c r="A33" s="199">
        <v>20</v>
      </c>
      <c r="B33" s="163" t="str">
        <f>'[5]Bieu 7'!B34</f>
        <v>Đồng Tháp</v>
      </c>
      <c r="C33" s="339">
        <f>'[5]Bieu 7'!C34</f>
        <v>1222392629</v>
      </c>
      <c r="D33" s="339">
        <v>879648447</v>
      </c>
      <c r="E33" s="339">
        <v>342744182</v>
      </c>
      <c r="F33" s="339">
        <f>'[5]Bieu 7'!F34</f>
        <v>18026688</v>
      </c>
      <c r="G33" s="339">
        <f>'[5]Bieu 7'!G34</f>
        <v>0</v>
      </c>
      <c r="H33" s="339">
        <f>'[5]Bieu 7'!H34</f>
        <v>1204365941</v>
      </c>
      <c r="I33" s="339">
        <f>'[5]Bieu 7'!I34</f>
        <v>778607827</v>
      </c>
      <c r="J33" s="339">
        <f>'[5]Bieu 7'!J34</f>
        <v>83184026</v>
      </c>
      <c r="K33" s="339">
        <f>'[5]Bieu 7'!K34</f>
        <v>7063345</v>
      </c>
      <c r="L33" s="339">
        <f>'[5]Bieu 7'!L34</f>
        <v>5822</v>
      </c>
      <c r="M33" s="339">
        <f>'[5]Bieu 7'!M34</f>
        <v>667806377</v>
      </c>
      <c r="N33" s="339">
        <f>'[5]Bieu 7'!N34</f>
        <v>14645727</v>
      </c>
      <c r="O33" s="339">
        <f>'[5]Bieu 7'!O34</f>
        <v>1726834</v>
      </c>
      <c r="P33" s="339">
        <f>'[5]Bieu 7'!P34</f>
        <v>0</v>
      </c>
      <c r="Q33" s="339">
        <f>'[5]Bieu 7'!Q34</f>
        <v>4175696</v>
      </c>
      <c r="R33" s="339">
        <f>'[5]Bieu 7'!R34</f>
        <v>425758114</v>
      </c>
      <c r="S33" s="339">
        <f>'[5]Bieu 7'!S34</f>
        <v>1114112748</v>
      </c>
      <c r="T33" s="341">
        <f t="shared" si="1"/>
        <v>0.11591611318338314</v>
      </c>
      <c r="U33" s="341">
        <f t="shared" si="2"/>
        <v>0.6464877496896934</v>
      </c>
      <c r="V33" s="184">
        <v>20</v>
      </c>
      <c r="W33" s="184">
        <v>14</v>
      </c>
      <c r="X33" s="358">
        <f t="shared" si="3"/>
        <v>688354634</v>
      </c>
    </row>
    <row r="34" spans="1:24" s="184" customFormat="1" ht="20.25" customHeight="1">
      <c r="A34" s="197">
        <v>21</v>
      </c>
      <c r="B34" s="163" t="str">
        <f>'[5]Bieu 7'!B35</f>
        <v>Gia Lai</v>
      </c>
      <c r="C34" s="339">
        <f>'[5]Bieu 7'!C35</f>
        <v>909602162.1010001</v>
      </c>
      <c r="D34" s="339">
        <v>690373855.7149999</v>
      </c>
      <c r="E34" s="339">
        <v>219228306.38600016</v>
      </c>
      <c r="F34" s="339">
        <f>'[5]Bieu 7'!F35</f>
        <v>5974144.34</v>
      </c>
      <c r="G34" s="339">
        <f>'[5]Bieu 7'!G35</f>
        <v>60730706</v>
      </c>
      <c r="H34" s="339">
        <f>'[5]Bieu 7'!H35</f>
        <v>903628017.389</v>
      </c>
      <c r="I34" s="339">
        <f>'[5]Bieu 7'!I35</f>
        <v>670960292.79</v>
      </c>
      <c r="J34" s="339">
        <f>'[5]Bieu 7'!J35</f>
        <v>33031833.067</v>
      </c>
      <c r="K34" s="339">
        <f>'[5]Bieu 7'!K35</f>
        <v>22268563.2</v>
      </c>
      <c r="L34" s="339">
        <f>'[5]Bieu 7'!L35</f>
        <v>10250</v>
      </c>
      <c r="M34" s="339">
        <f>'[5]Bieu 7'!M35</f>
        <v>579467227.2789999</v>
      </c>
      <c r="N34" s="339">
        <f>'[5]Bieu 7'!N35</f>
        <v>17238057.246</v>
      </c>
      <c r="O34" s="339">
        <f>'[5]Bieu 7'!O35</f>
        <v>17740423</v>
      </c>
      <c r="P34" s="339">
        <f>'[5]Bieu 7'!P35</f>
        <v>0</v>
      </c>
      <c r="Q34" s="339">
        <f>'[5]Bieu 7'!Q35</f>
        <v>1203939</v>
      </c>
      <c r="R34" s="339">
        <f>'[5]Bieu 7'!R35</f>
        <v>232667724.59899998</v>
      </c>
      <c r="S34" s="339">
        <f>'[5]Bieu 7'!S35</f>
        <v>848317371.124</v>
      </c>
      <c r="T34" s="341">
        <f t="shared" si="1"/>
        <v>0.08243505146482843</v>
      </c>
      <c r="U34" s="341">
        <f t="shared" si="2"/>
        <v>0.7425182485252229</v>
      </c>
      <c r="V34" s="184">
        <v>27</v>
      </c>
      <c r="W34" s="184">
        <v>31</v>
      </c>
      <c r="X34" s="358">
        <f t="shared" si="3"/>
        <v>615649646.525</v>
      </c>
    </row>
    <row r="35" spans="1:24" s="184" customFormat="1" ht="20.25" customHeight="1">
      <c r="A35" s="199">
        <v>22</v>
      </c>
      <c r="B35" s="163" t="str">
        <f>'[5]Bieu 7'!B36</f>
        <v>Hà Giang</v>
      </c>
      <c r="C35" s="339">
        <f>'[5]Bieu 7'!C36</f>
        <v>59343306</v>
      </c>
      <c r="D35" s="339">
        <v>52117345</v>
      </c>
      <c r="E35" s="339">
        <v>7225961</v>
      </c>
      <c r="F35" s="339">
        <f>'[5]Bieu 7'!F36</f>
        <v>30400</v>
      </c>
      <c r="G35" s="339">
        <f>'[5]Bieu 7'!G36</f>
        <v>10200</v>
      </c>
      <c r="H35" s="339">
        <f>'[5]Bieu 7'!H36</f>
        <v>59312906</v>
      </c>
      <c r="I35" s="339">
        <f>'[5]Bieu 7'!I36</f>
        <v>15710157</v>
      </c>
      <c r="J35" s="339">
        <f>'[5]Bieu 7'!J36</f>
        <v>1123743</v>
      </c>
      <c r="K35" s="339">
        <f>'[5]Bieu 7'!K36</f>
        <v>92817</v>
      </c>
      <c r="L35" s="339">
        <f>'[5]Bieu 7'!L36</f>
        <v>7945</v>
      </c>
      <c r="M35" s="339">
        <f>'[5]Bieu 7'!M36</f>
        <v>12981796</v>
      </c>
      <c r="N35" s="339">
        <f>'[5]Bieu 7'!N36</f>
        <v>1444326</v>
      </c>
      <c r="O35" s="339">
        <f>'[5]Bieu 7'!O36</f>
        <v>0</v>
      </c>
      <c r="P35" s="339">
        <f>'[5]Bieu 7'!P36</f>
        <v>0</v>
      </c>
      <c r="Q35" s="339">
        <f>'[5]Bieu 7'!Q36</f>
        <v>59530</v>
      </c>
      <c r="R35" s="339">
        <f>'[5]Bieu 7'!R36</f>
        <v>43602749</v>
      </c>
      <c r="S35" s="339">
        <f>'[5]Bieu 7'!S36</f>
        <v>58088401</v>
      </c>
      <c r="T35" s="341">
        <f t="shared" si="1"/>
        <v>0.07794352405262404</v>
      </c>
      <c r="U35" s="341">
        <f t="shared" si="2"/>
        <v>0.26486911634375154</v>
      </c>
      <c r="V35" s="184">
        <v>61</v>
      </c>
      <c r="W35" s="184">
        <v>35</v>
      </c>
      <c r="X35" s="358">
        <f t="shared" si="3"/>
        <v>14485652</v>
      </c>
    </row>
    <row r="36" spans="1:24" s="184" customFormat="1" ht="20.25" customHeight="1">
      <c r="A36" s="197">
        <v>23</v>
      </c>
      <c r="B36" s="163" t="str">
        <f>'[5]Bieu 7'!B37</f>
        <v>Hà Nam</v>
      </c>
      <c r="C36" s="339">
        <f>'[5]Bieu 7'!C37</f>
        <v>141619445</v>
      </c>
      <c r="D36" s="339">
        <v>129830268</v>
      </c>
      <c r="E36" s="339">
        <v>11789177</v>
      </c>
      <c r="F36" s="339">
        <f>'[5]Bieu 7'!F37</f>
        <v>186400</v>
      </c>
      <c r="G36" s="339">
        <f>'[5]Bieu 7'!G37</f>
        <v>0</v>
      </c>
      <c r="H36" s="339">
        <f>'[5]Bieu 7'!H37</f>
        <v>141433045</v>
      </c>
      <c r="I36" s="339">
        <f>'[5]Bieu 7'!I37</f>
        <v>122069978</v>
      </c>
      <c r="J36" s="339">
        <f>'[5]Bieu 7'!J37</f>
        <v>12481261</v>
      </c>
      <c r="K36" s="339">
        <f>'[5]Bieu 7'!K37</f>
        <v>961336</v>
      </c>
      <c r="L36" s="339">
        <f>'[5]Bieu 7'!L37</f>
        <v>0</v>
      </c>
      <c r="M36" s="339">
        <f>'[5]Bieu 7'!M37</f>
        <v>65431254</v>
      </c>
      <c r="N36" s="339">
        <f>'[5]Bieu 7'!N37</f>
        <v>2430</v>
      </c>
      <c r="O36" s="339">
        <f>'[5]Bieu 7'!O37</f>
        <v>41974324</v>
      </c>
      <c r="P36" s="339">
        <f>'[5]Bieu 7'!P37</f>
        <v>0</v>
      </c>
      <c r="Q36" s="339">
        <f>'[5]Bieu 7'!Q37</f>
        <v>1219373</v>
      </c>
      <c r="R36" s="339">
        <f>'[5]Bieu 7'!R37</f>
        <v>19363067</v>
      </c>
      <c r="S36" s="339">
        <f>'[5]Bieu 7'!S37</f>
        <v>127990448</v>
      </c>
      <c r="T36" s="341">
        <f t="shared" si="1"/>
        <v>0.11012205638310182</v>
      </c>
      <c r="U36" s="341">
        <f t="shared" si="2"/>
        <v>0.8630937557768059</v>
      </c>
      <c r="V36" s="184">
        <v>55</v>
      </c>
      <c r="W36" s="184">
        <v>16</v>
      </c>
      <c r="X36" s="358">
        <f t="shared" si="3"/>
        <v>108627381</v>
      </c>
    </row>
    <row r="37" spans="1:24" s="184" customFormat="1" ht="20.25" customHeight="1">
      <c r="A37" s="199">
        <v>24</v>
      </c>
      <c r="B37" s="163" t="str">
        <f>'[5]Bieu 7'!B38</f>
        <v>Hà Nội</v>
      </c>
      <c r="C37" s="339">
        <f>'[5]Bieu 7'!C38</f>
        <v>14105086388.508001</v>
      </c>
      <c r="D37" s="339">
        <v>9998361108.937</v>
      </c>
      <c r="E37" s="339">
        <v>4106725279.571001</v>
      </c>
      <c r="F37" s="339">
        <f>'[5]Bieu 7'!F38</f>
        <v>281571243</v>
      </c>
      <c r="G37" s="339">
        <f>'[5]Bieu 7'!G38</f>
        <v>0</v>
      </c>
      <c r="H37" s="339">
        <f>'[5]Bieu 7'!H38</f>
        <v>13823515145.508001</v>
      </c>
      <c r="I37" s="339">
        <f>'[5]Bieu 7'!I38</f>
        <v>11739930211.348</v>
      </c>
      <c r="J37" s="339">
        <f>'[5]Bieu 7'!J38</f>
        <v>378900657</v>
      </c>
      <c r="K37" s="339">
        <f>'[5]Bieu 7'!K38</f>
        <v>140506330</v>
      </c>
      <c r="L37" s="339">
        <f>'[5]Bieu 7'!L38</f>
        <v>302790</v>
      </c>
      <c r="M37" s="339">
        <f>'[5]Bieu 7'!M38</f>
        <v>10677826350.348</v>
      </c>
      <c r="N37" s="339">
        <f>'[5]Bieu 7'!N38</f>
        <v>179627530</v>
      </c>
      <c r="O37" s="339">
        <f>'[5]Bieu 7'!O38</f>
        <v>287081705</v>
      </c>
      <c r="P37" s="339">
        <f>'[5]Bieu 7'!P38</f>
        <v>0</v>
      </c>
      <c r="Q37" s="339">
        <f>'[5]Bieu 7'!Q38</f>
        <v>75684849</v>
      </c>
      <c r="R37" s="339">
        <f>'[5]Bieu 7'!R38</f>
        <v>2083584934.16</v>
      </c>
      <c r="S37" s="339">
        <f>'[5]Bieu 7'!S38</f>
        <v>13303805368.508</v>
      </c>
      <c r="T37" s="341">
        <f t="shared" si="1"/>
        <v>0.04426855761865096</v>
      </c>
      <c r="U37" s="341">
        <f t="shared" si="2"/>
        <v>0.8492724236760381</v>
      </c>
      <c r="V37" s="184">
        <v>2</v>
      </c>
      <c r="W37" s="184">
        <v>53</v>
      </c>
      <c r="X37" s="358">
        <f t="shared" si="3"/>
        <v>11220220434.348</v>
      </c>
    </row>
    <row r="38" spans="1:24" s="184" customFormat="1" ht="20.25" customHeight="1">
      <c r="A38" s="197">
        <v>25</v>
      </c>
      <c r="B38" s="163" t="str">
        <f>'[5]Bieu 7'!B39</f>
        <v>Hà Tĩnh</v>
      </c>
      <c r="C38" s="339">
        <f>'[5]Bieu 7'!C39</f>
        <v>434260499</v>
      </c>
      <c r="D38" s="339">
        <v>322080691</v>
      </c>
      <c r="E38" s="339">
        <v>112179808</v>
      </c>
      <c r="F38" s="339">
        <f>'[5]Bieu 7'!F39</f>
        <v>446948</v>
      </c>
      <c r="G38" s="339">
        <f>'[5]Bieu 7'!G39</f>
        <v>0</v>
      </c>
      <c r="H38" s="339">
        <f>'[5]Bieu 7'!H39</f>
        <v>433813551</v>
      </c>
      <c r="I38" s="339">
        <f>'[5]Bieu 7'!I39</f>
        <v>415542516</v>
      </c>
      <c r="J38" s="339">
        <f>'[5]Bieu 7'!J39</f>
        <v>12213925</v>
      </c>
      <c r="K38" s="339">
        <f>'[5]Bieu 7'!K39</f>
        <v>686851</v>
      </c>
      <c r="L38" s="339">
        <f>'[5]Bieu 7'!L39</f>
        <v>33560</v>
      </c>
      <c r="M38" s="339">
        <f>'[5]Bieu 7'!M39</f>
        <v>399139919</v>
      </c>
      <c r="N38" s="339">
        <f>'[5]Bieu 7'!N39</f>
        <v>3084101</v>
      </c>
      <c r="O38" s="339">
        <f>'[5]Bieu 7'!O39</f>
        <v>65175</v>
      </c>
      <c r="P38" s="339">
        <f>'[5]Bieu 7'!P39</f>
        <v>0</v>
      </c>
      <c r="Q38" s="339">
        <f>'[5]Bieu 7'!Q39</f>
        <v>318985</v>
      </c>
      <c r="R38" s="339">
        <f>'[5]Bieu 7'!R39</f>
        <v>18271035</v>
      </c>
      <c r="S38" s="339">
        <f>'[5]Bieu 7'!S39</f>
        <v>420879215</v>
      </c>
      <c r="T38" s="341">
        <f t="shared" si="1"/>
        <v>0.03112638418928955</v>
      </c>
      <c r="U38" s="341">
        <f t="shared" si="2"/>
        <v>0.9578827471897022</v>
      </c>
      <c r="V38" s="184">
        <v>46</v>
      </c>
      <c r="W38" s="184">
        <v>61</v>
      </c>
      <c r="X38" s="358">
        <f t="shared" si="3"/>
        <v>402608180</v>
      </c>
    </row>
    <row r="39" spans="1:24" s="184" customFormat="1" ht="20.25" customHeight="1">
      <c r="A39" s="199">
        <v>26</v>
      </c>
      <c r="B39" s="163" t="str">
        <f>'[5]Bieu 7'!B40</f>
        <v>Hải Dương</v>
      </c>
      <c r="C39" s="339">
        <f>'[5]Bieu 7'!C40</f>
        <v>519652322</v>
      </c>
      <c r="D39" s="339">
        <v>293660130</v>
      </c>
      <c r="E39" s="339">
        <v>225992192</v>
      </c>
      <c r="F39" s="339">
        <f>'[5]Bieu 7'!F40</f>
        <v>11444249</v>
      </c>
      <c r="G39" s="339">
        <f>'[5]Bieu 7'!G40</f>
        <v>0</v>
      </c>
      <c r="H39" s="339">
        <f>'[5]Bieu 7'!H40</f>
        <v>508208073</v>
      </c>
      <c r="I39" s="339">
        <f>'[5]Bieu 7'!I40</f>
        <v>443386806</v>
      </c>
      <c r="J39" s="339">
        <f>'[5]Bieu 7'!J40</f>
        <v>15155290</v>
      </c>
      <c r="K39" s="339">
        <f>'[5]Bieu 7'!K40</f>
        <v>3232489</v>
      </c>
      <c r="L39" s="339">
        <f>'[5]Bieu 7'!L40</f>
        <v>36666</v>
      </c>
      <c r="M39" s="339">
        <f>'[5]Bieu 7'!M40</f>
        <v>338629493</v>
      </c>
      <c r="N39" s="339">
        <f>'[5]Bieu 7'!N40</f>
        <v>6097164</v>
      </c>
      <c r="O39" s="339">
        <f>'[5]Bieu 7'!O40</f>
        <v>71124868</v>
      </c>
      <c r="P39" s="339">
        <f>'[5]Bieu 7'!P40</f>
        <v>0</v>
      </c>
      <c r="Q39" s="339">
        <f>'[5]Bieu 7'!Q40</f>
        <v>9110836</v>
      </c>
      <c r="R39" s="339">
        <f>'[5]Bieu 7'!R40</f>
        <v>64821267</v>
      </c>
      <c r="S39" s="339">
        <f>'[5]Bieu 7'!S40</f>
        <v>489783628</v>
      </c>
      <c r="T39" s="341">
        <f t="shared" si="1"/>
        <v>0.041553886472661526</v>
      </c>
      <c r="U39" s="341">
        <f t="shared" si="2"/>
        <v>0.8724513236923728</v>
      </c>
      <c r="V39" s="184">
        <v>40</v>
      </c>
      <c r="W39" s="184">
        <v>55</v>
      </c>
      <c r="X39" s="358">
        <f t="shared" si="3"/>
        <v>424962361</v>
      </c>
    </row>
    <row r="40" spans="1:24" s="184" customFormat="1" ht="20.25" customHeight="1">
      <c r="A40" s="197">
        <v>27</v>
      </c>
      <c r="B40" s="163" t="str">
        <f>'[5]Bieu 7'!B41</f>
        <v>Hải Phòng</v>
      </c>
      <c r="C40" s="339">
        <f>'[5]Bieu 7'!C41</f>
        <v>3637934495</v>
      </c>
      <c r="D40" s="339">
        <v>3408394365</v>
      </c>
      <c r="E40" s="339">
        <v>229540130</v>
      </c>
      <c r="F40" s="339">
        <f>'[5]Bieu 7'!F41</f>
        <v>4741710</v>
      </c>
      <c r="G40" s="339">
        <f>'[5]Bieu 7'!G41</f>
        <v>13759014</v>
      </c>
      <c r="H40" s="339">
        <f>'[5]Bieu 7'!H41</f>
        <v>3633192785</v>
      </c>
      <c r="I40" s="339">
        <f>'[5]Bieu 7'!I41</f>
        <v>2192044772</v>
      </c>
      <c r="J40" s="339">
        <f>'[5]Bieu 7'!J41</f>
        <v>73802130</v>
      </c>
      <c r="K40" s="339">
        <f>'[5]Bieu 7'!K41</f>
        <v>20031106</v>
      </c>
      <c r="L40" s="339">
        <f>'[5]Bieu 7'!L41</f>
        <v>4300</v>
      </c>
      <c r="M40" s="339">
        <f>'[5]Bieu 7'!M41</f>
        <v>2056909865</v>
      </c>
      <c r="N40" s="339">
        <f>'[5]Bieu 7'!N41</f>
        <v>8462475</v>
      </c>
      <c r="O40" s="339">
        <f>'[5]Bieu 7'!O41</f>
        <v>26813179</v>
      </c>
      <c r="P40" s="339">
        <f>'[5]Bieu 7'!P41</f>
        <v>0</v>
      </c>
      <c r="Q40" s="339">
        <f>'[5]Bieu 7'!Q41</f>
        <v>6021717</v>
      </c>
      <c r="R40" s="339">
        <f>'[5]Bieu 7'!R41</f>
        <v>1441148013</v>
      </c>
      <c r="S40" s="339">
        <f>'[5]Bieu 7'!S41</f>
        <v>3539355249</v>
      </c>
      <c r="T40" s="341">
        <f t="shared" si="1"/>
        <v>0.042808220524795014</v>
      </c>
      <c r="U40" s="341">
        <f t="shared" si="2"/>
        <v>0.6033384138188527</v>
      </c>
      <c r="V40" s="184">
        <v>4</v>
      </c>
      <c r="W40" s="184">
        <v>54</v>
      </c>
      <c r="X40" s="358">
        <f t="shared" si="3"/>
        <v>2098207236</v>
      </c>
    </row>
    <row r="41" spans="1:24" s="184" customFormat="1" ht="20.25" customHeight="1">
      <c r="A41" s="199">
        <v>28</v>
      </c>
      <c r="B41" s="163" t="str">
        <f>'[5]Bieu 7'!B42</f>
        <v>Hậu Giang</v>
      </c>
      <c r="C41" s="339">
        <f>'[5]Bieu 7'!C42</f>
        <v>596891227</v>
      </c>
      <c r="D41" s="339">
        <v>491991458</v>
      </c>
      <c r="E41" s="339">
        <v>104899769</v>
      </c>
      <c r="F41" s="339">
        <f>'[5]Bieu 7'!F42</f>
        <v>1041716</v>
      </c>
      <c r="G41" s="339">
        <f>'[5]Bieu 7'!G42</f>
        <v>0</v>
      </c>
      <c r="H41" s="339">
        <f>'[5]Bieu 7'!H42</f>
        <v>595849511</v>
      </c>
      <c r="I41" s="339">
        <f>'[5]Bieu 7'!I42</f>
        <v>350825644</v>
      </c>
      <c r="J41" s="339">
        <f>'[5]Bieu 7'!J42</f>
        <v>12155616</v>
      </c>
      <c r="K41" s="339">
        <f>'[5]Bieu 7'!K42</f>
        <v>5134603</v>
      </c>
      <c r="L41" s="339">
        <f>'[5]Bieu 7'!L42</f>
        <v>0</v>
      </c>
      <c r="M41" s="339">
        <f>'[5]Bieu 7'!M42</f>
        <v>325261190</v>
      </c>
      <c r="N41" s="339">
        <f>'[5]Bieu 7'!N42</f>
        <v>4962940</v>
      </c>
      <c r="O41" s="339">
        <f>'[5]Bieu 7'!O42</f>
        <v>265485</v>
      </c>
      <c r="P41" s="339">
        <f>'[5]Bieu 7'!P42</f>
        <v>652000</v>
      </c>
      <c r="Q41" s="339">
        <f>'[5]Bieu 7'!Q42</f>
        <v>2393810</v>
      </c>
      <c r="R41" s="339">
        <f>'[5]Bieu 7'!R42</f>
        <v>245023867</v>
      </c>
      <c r="S41" s="339">
        <f>'[5]Bieu 7'!S42</f>
        <v>578559292</v>
      </c>
      <c r="T41" s="341">
        <f t="shared" si="1"/>
        <v>0.049284364742732435</v>
      </c>
      <c r="U41" s="341">
        <f t="shared" si="2"/>
        <v>0.5887822974146907</v>
      </c>
      <c r="V41" s="184">
        <v>36</v>
      </c>
      <c r="W41" s="184">
        <v>50</v>
      </c>
      <c r="X41" s="358">
        <f t="shared" si="3"/>
        <v>333535425</v>
      </c>
    </row>
    <row r="42" spans="1:24" s="184" customFormat="1" ht="20.25" customHeight="1">
      <c r="A42" s="197">
        <v>29</v>
      </c>
      <c r="B42" s="163" t="str">
        <f>'[5]Bieu 7'!B43</f>
        <v>Hòa Bình</v>
      </c>
      <c r="C42" s="339">
        <f>'[5]Bieu 7'!C43</f>
        <v>179601745.276</v>
      </c>
      <c r="D42" s="339">
        <v>93998908</v>
      </c>
      <c r="E42" s="339">
        <v>85602837.276</v>
      </c>
      <c r="F42" s="339">
        <f>'[5]Bieu 7'!F43</f>
        <v>218723</v>
      </c>
      <c r="G42" s="339">
        <f>'[5]Bieu 7'!G43</f>
        <v>0</v>
      </c>
      <c r="H42" s="339">
        <f>'[5]Bieu 7'!H43</f>
        <v>179383022.10999998</v>
      </c>
      <c r="I42" s="339">
        <f>'[5]Bieu 7'!I43</f>
        <v>149189716.93899998</v>
      </c>
      <c r="J42" s="339">
        <f>'[5]Bieu 7'!J43</f>
        <v>2508038.696</v>
      </c>
      <c r="K42" s="339">
        <f>'[5]Bieu 7'!K43</f>
        <v>160727.389</v>
      </c>
      <c r="L42" s="339">
        <f>'[5]Bieu 7'!L43</f>
        <v>3000</v>
      </c>
      <c r="M42" s="339">
        <f>'[5]Bieu 7'!M43</f>
        <v>140060217.054</v>
      </c>
      <c r="N42" s="339">
        <f>'[5]Bieu 7'!N43</f>
        <v>1320696.8</v>
      </c>
      <c r="O42" s="339">
        <f>'[5]Bieu 7'!O43</f>
        <v>250141</v>
      </c>
      <c r="P42" s="339">
        <f>'[5]Bieu 7'!P43</f>
        <v>0</v>
      </c>
      <c r="Q42" s="339">
        <f>'[5]Bieu 7'!Q43</f>
        <v>4886896</v>
      </c>
      <c r="R42" s="339">
        <f>'[5]Bieu 7'!R43</f>
        <v>30193305.171</v>
      </c>
      <c r="S42" s="339">
        <f>'[5]Bieu 7'!S43</f>
        <v>176711256.025</v>
      </c>
      <c r="T42" s="341">
        <f t="shared" si="1"/>
        <v>0.017908513668488422</v>
      </c>
      <c r="U42" s="341">
        <f t="shared" si="2"/>
        <v>0.8316824813416005</v>
      </c>
      <c r="V42" s="184">
        <v>52</v>
      </c>
      <c r="W42" s="184">
        <v>63</v>
      </c>
      <c r="X42" s="358">
        <f t="shared" si="3"/>
        <v>146517950.854</v>
      </c>
    </row>
    <row r="43" spans="1:24" s="184" customFormat="1" ht="20.25" customHeight="1">
      <c r="A43" s="199">
        <v>30</v>
      </c>
      <c r="B43" s="163" t="str">
        <f>'[5]Bieu 7'!B44</f>
        <v>Hồ Chí Minh</v>
      </c>
      <c r="C43" s="339">
        <f>'[5]Bieu 7'!C44</f>
        <v>52412800704.39201</v>
      </c>
      <c r="D43" s="339">
        <v>46747265321.61099</v>
      </c>
      <c r="E43" s="339">
        <v>5665535382.781021</v>
      </c>
      <c r="F43" s="339">
        <f>'[5]Bieu 7'!F44</f>
        <v>239611156.013</v>
      </c>
      <c r="G43" s="339">
        <f>'[5]Bieu 7'!G44</f>
        <v>520643</v>
      </c>
      <c r="H43" s="339">
        <f>'[5]Bieu 7'!H44</f>
        <v>52173189548.34302</v>
      </c>
      <c r="I43" s="339">
        <f>'[5]Bieu 7'!I44</f>
        <v>30657131074.974007</v>
      </c>
      <c r="J43" s="339">
        <f>'[5]Bieu 7'!J44</f>
        <v>970095411.3540001</v>
      </c>
      <c r="K43" s="339">
        <f>'[5]Bieu 7'!K44</f>
        <v>5336445202.721</v>
      </c>
      <c r="L43" s="339">
        <f>'[5]Bieu 7'!L44</f>
        <v>120675</v>
      </c>
      <c r="M43" s="339">
        <f>'[5]Bieu 7'!M44</f>
        <v>21309521526.942005</v>
      </c>
      <c r="N43" s="339">
        <f>'[5]Bieu 7'!N44</f>
        <v>1583251132.001</v>
      </c>
      <c r="O43" s="339">
        <f>'[5]Bieu 7'!O44</f>
        <v>532382747.245</v>
      </c>
      <c r="P43" s="339">
        <f>'[5]Bieu 7'!P44</f>
        <v>0</v>
      </c>
      <c r="Q43" s="339">
        <f>'[5]Bieu 7'!Q44</f>
        <v>925314379.711</v>
      </c>
      <c r="R43" s="339">
        <f>'[5]Bieu 7'!R44</f>
        <v>21516058473.369003</v>
      </c>
      <c r="S43" s="339">
        <f>'[5]Bieu 7'!S44</f>
        <v>45866528259.268005</v>
      </c>
      <c r="T43" s="341">
        <f t="shared" si="1"/>
        <v>0.20571596453861418</v>
      </c>
      <c r="U43" s="341">
        <f t="shared" si="2"/>
        <v>0.5876031605575407</v>
      </c>
      <c r="V43" s="184">
        <v>1</v>
      </c>
      <c r="W43" s="184">
        <v>4</v>
      </c>
      <c r="X43" s="358">
        <f t="shared" si="3"/>
        <v>24350469785.899002</v>
      </c>
    </row>
    <row r="44" spans="1:24" s="184" customFormat="1" ht="20.25" customHeight="1">
      <c r="A44" s="197">
        <v>31</v>
      </c>
      <c r="B44" s="163" t="str">
        <f>'[5]Bieu 7'!B45</f>
        <v>Hưng Yên</v>
      </c>
      <c r="C44" s="339">
        <f>'[5]Bieu 7'!C45</f>
        <v>442357993.84400004</v>
      </c>
      <c r="D44" s="339">
        <v>328953504.01</v>
      </c>
      <c r="E44" s="339">
        <v>113404489.83400005</v>
      </c>
      <c r="F44" s="339">
        <f>'[5]Bieu 7'!F45</f>
        <v>9153468</v>
      </c>
      <c r="G44" s="339">
        <f>'[5]Bieu 7'!G45</f>
        <v>32516447</v>
      </c>
      <c r="H44" s="339">
        <f>'[5]Bieu 7'!H45</f>
        <v>433204525.671</v>
      </c>
      <c r="I44" s="339">
        <f>'[5]Bieu 7'!I45</f>
        <v>336121625.506</v>
      </c>
      <c r="J44" s="339">
        <f>'[5]Bieu 7'!J45</f>
        <v>27602613.4</v>
      </c>
      <c r="K44" s="339">
        <f>'[5]Bieu 7'!K45</f>
        <v>8254363.194</v>
      </c>
      <c r="L44" s="339">
        <f>'[5]Bieu 7'!L45</f>
        <v>0</v>
      </c>
      <c r="M44" s="339">
        <f>'[5]Bieu 7'!M45</f>
        <v>244155194.631</v>
      </c>
      <c r="N44" s="339">
        <f>'[5]Bieu 7'!N45</f>
        <v>4524373</v>
      </c>
      <c r="O44" s="339">
        <f>'[5]Bieu 7'!O45</f>
        <v>1027742</v>
      </c>
      <c r="P44" s="339">
        <f>'[5]Bieu 7'!P45</f>
        <v>0</v>
      </c>
      <c r="Q44" s="339">
        <f>'[5]Bieu 7'!Q45</f>
        <v>50557339.280999996</v>
      </c>
      <c r="R44" s="339">
        <f>'[5]Bieu 7'!R45</f>
        <v>97082900.16499999</v>
      </c>
      <c r="S44" s="339">
        <f>'[5]Bieu 7'!S45</f>
        <v>397347549.077</v>
      </c>
      <c r="T44" s="341">
        <f t="shared" si="1"/>
        <v>0.10667857666111379</v>
      </c>
      <c r="U44" s="341">
        <f t="shared" si="2"/>
        <v>0.7758959234910434</v>
      </c>
      <c r="V44" s="184">
        <v>45</v>
      </c>
      <c r="W44" s="184">
        <v>19</v>
      </c>
      <c r="X44" s="358">
        <f t="shared" si="3"/>
        <v>300264648.912</v>
      </c>
    </row>
    <row r="45" spans="1:24" s="184" customFormat="1" ht="20.25" customHeight="1">
      <c r="A45" s="199">
        <v>32</v>
      </c>
      <c r="B45" s="163" t="str">
        <f>'[5]Bieu 7'!B46</f>
        <v>Kiên Giang</v>
      </c>
      <c r="C45" s="339">
        <f>'[5]Bieu 7'!C46</f>
        <v>1378018575</v>
      </c>
      <c r="D45" s="339">
        <v>990583142</v>
      </c>
      <c r="E45" s="339">
        <v>387435433</v>
      </c>
      <c r="F45" s="339">
        <f>'[5]Bieu 7'!F46</f>
        <v>12447891</v>
      </c>
      <c r="G45" s="339">
        <f>'[5]Bieu 7'!G46</f>
        <v>0</v>
      </c>
      <c r="H45" s="339">
        <f>'[5]Bieu 7'!H46</f>
        <v>1365570684</v>
      </c>
      <c r="I45" s="339">
        <f>'[5]Bieu 7'!I46</f>
        <v>1098661926</v>
      </c>
      <c r="J45" s="339">
        <f>'[5]Bieu 7'!J46</f>
        <v>98009509</v>
      </c>
      <c r="K45" s="339">
        <f>'[5]Bieu 7'!K46</f>
        <v>23613855</v>
      </c>
      <c r="L45" s="339">
        <f>'[5]Bieu 7'!L46</f>
        <v>20153</v>
      </c>
      <c r="M45" s="339">
        <f>'[5]Bieu 7'!M46</f>
        <v>921106124</v>
      </c>
      <c r="N45" s="339">
        <f>'[5]Bieu 7'!N46</f>
        <v>34751074</v>
      </c>
      <c r="O45" s="339">
        <f>'[5]Bieu 7'!O46</f>
        <v>15332183</v>
      </c>
      <c r="P45" s="339">
        <f>'[5]Bieu 7'!P46</f>
        <v>0</v>
      </c>
      <c r="Q45" s="339">
        <f>'[5]Bieu 7'!Q46</f>
        <v>5829028</v>
      </c>
      <c r="R45" s="339">
        <f>'[5]Bieu 7'!R46</f>
        <v>266908758</v>
      </c>
      <c r="S45" s="339">
        <f>'[5]Bieu 7'!S46</f>
        <v>1243927167</v>
      </c>
      <c r="T45" s="341">
        <f aca="true" t="shared" si="4" ref="T45:T76">(J45+K45+L45)/I45</f>
        <v>0.11071969831782448</v>
      </c>
      <c r="U45" s="341">
        <f aca="true" t="shared" si="5" ref="U45:U76">I45/H45</f>
        <v>0.8045441652143728</v>
      </c>
      <c r="V45" s="184">
        <v>15</v>
      </c>
      <c r="W45" s="184">
        <v>15</v>
      </c>
      <c r="X45" s="358">
        <f t="shared" si="3"/>
        <v>977018409</v>
      </c>
    </row>
    <row r="46" spans="1:24" s="184" customFormat="1" ht="20.25" customHeight="1">
      <c r="A46" s="197">
        <v>33</v>
      </c>
      <c r="B46" s="163" t="str">
        <f>'[5]Bieu 7'!B47</f>
        <v>Kon Tum</v>
      </c>
      <c r="C46" s="339">
        <f>'[5]Bieu 7'!C47</f>
        <v>592005759.5040001</v>
      </c>
      <c r="D46" s="339">
        <v>471642812.69200003</v>
      </c>
      <c r="E46" s="339">
        <v>120362946.81200004</v>
      </c>
      <c r="F46" s="339">
        <f>'[5]Bieu 7'!F47</f>
        <v>900455.345</v>
      </c>
      <c r="G46" s="339">
        <f>'[5]Bieu 7'!G47</f>
        <v>27547170.008</v>
      </c>
      <c r="H46" s="339">
        <f>'[5]Bieu 7'!H47</f>
        <v>591105304.159</v>
      </c>
      <c r="I46" s="339">
        <f>'[5]Bieu 7'!I47</f>
        <v>251875563.28599998</v>
      </c>
      <c r="J46" s="339">
        <f>'[5]Bieu 7'!J47</f>
        <v>15688808.593999999</v>
      </c>
      <c r="K46" s="339">
        <f>'[5]Bieu 7'!K47</f>
        <v>1657539.4379999998</v>
      </c>
      <c r="L46" s="339">
        <f>'[5]Bieu 7'!L47</f>
        <v>17689.34</v>
      </c>
      <c r="M46" s="339">
        <f>'[5]Bieu 7'!M47</f>
        <v>215472158.943</v>
      </c>
      <c r="N46" s="339">
        <f>'[5]Bieu 7'!N47</f>
        <v>19039366.970999997</v>
      </c>
      <c r="O46" s="339">
        <f>'[5]Bieu 7'!O47</f>
        <v>0</v>
      </c>
      <c r="P46" s="339">
        <f>'[5]Bieu 7'!P47</f>
        <v>0</v>
      </c>
      <c r="Q46" s="339">
        <f>'[5]Bieu 7'!Q47</f>
        <v>0</v>
      </c>
      <c r="R46" s="339">
        <f>'[5]Bieu 7'!R47</f>
        <v>339229740.873</v>
      </c>
      <c r="S46" s="339">
        <f>'[5]Bieu 7'!S47</f>
        <v>573741266.787</v>
      </c>
      <c r="T46" s="341">
        <f t="shared" si="4"/>
        <v>0.06893895201847533</v>
      </c>
      <c r="U46" s="341">
        <f t="shared" si="5"/>
        <v>0.4261094622460849</v>
      </c>
      <c r="V46" s="184">
        <v>37</v>
      </c>
      <c r="W46" s="184">
        <v>40</v>
      </c>
      <c r="X46" s="358">
        <f t="shared" si="3"/>
        <v>234511525.91399997</v>
      </c>
    </row>
    <row r="47" spans="1:24" s="184" customFormat="1" ht="20.25" customHeight="1">
      <c r="A47" s="199">
        <v>34</v>
      </c>
      <c r="B47" s="163" t="str">
        <f>'[5]Bieu 7'!B48</f>
        <v>Khánh Hòa</v>
      </c>
      <c r="C47" s="339">
        <f>'[5]Bieu 7'!C48</f>
        <v>1360806814.7749999</v>
      </c>
      <c r="D47" s="339">
        <v>1240298453.289</v>
      </c>
      <c r="E47" s="339">
        <v>120508361.48599982</v>
      </c>
      <c r="F47" s="339">
        <f>'[5]Bieu 7'!F48</f>
        <v>3312598.881</v>
      </c>
      <c r="G47" s="339">
        <f>'[5]Bieu 7'!G48</f>
        <v>386590</v>
      </c>
      <c r="H47" s="339">
        <f>'[5]Bieu 7'!H48</f>
        <v>1357494215.893</v>
      </c>
      <c r="I47" s="339">
        <f>'[5]Bieu 7'!I48</f>
        <v>806579473.5070001</v>
      </c>
      <c r="J47" s="339">
        <f>'[5]Bieu 7'!J48</f>
        <v>47505358.46</v>
      </c>
      <c r="K47" s="339">
        <f>'[5]Bieu 7'!K48</f>
        <v>8276245.108</v>
      </c>
      <c r="L47" s="339">
        <f>'[5]Bieu 7'!L48</f>
        <v>0</v>
      </c>
      <c r="M47" s="339">
        <f>'[5]Bieu 7'!M48</f>
        <v>729650064.099</v>
      </c>
      <c r="N47" s="339">
        <f>'[5]Bieu 7'!N48</f>
        <v>16170070.136999998</v>
      </c>
      <c r="O47" s="339">
        <f>'[5]Bieu 7'!O48</f>
        <v>3260506.3660000004</v>
      </c>
      <c r="P47" s="339">
        <f>'[5]Bieu 7'!P48</f>
        <v>0</v>
      </c>
      <c r="Q47" s="339">
        <f>'[5]Bieu 7'!Q48</f>
        <v>1717229.337</v>
      </c>
      <c r="R47" s="339">
        <f>'[5]Bieu 7'!R48</f>
        <v>550914742.386</v>
      </c>
      <c r="S47" s="339">
        <f>'[5]Bieu 7'!S48</f>
        <v>1301712612.325</v>
      </c>
      <c r="T47" s="341">
        <f t="shared" si="4"/>
        <v>0.0691582235851628</v>
      </c>
      <c r="U47" s="341">
        <f t="shared" si="5"/>
        <v>0.5941678896778269</v>
      </c>
      <c r="V47" s="184">
        <v>16</v>
      </c>
      <c r="W47" s="184">
        <v>39</v>
      </c>
      <c r="X47" s="358">
        <f t="shared" si="3"/>
        <v>750797869.939</v>
      </c>
    </row>
    <row r="48" spans="1:24" s="184" customFormat="1" ht="20.25" customHeight="1">
      <c r="A48" s="197">
        <v>35</v>
      </c>
      <c r="B48" s="163" t="str">
        <f>'[5]Bieu 7'!B49</f>
        <v>Lai Châu</v>
      </c>
      <c r="C48" s="339">
        <f>'[5]Bieu 7'!C49</f>
        <v>15471450</v>
      </c>
      <c r="D48" s="339">
        <v>12137441</v>
      </c>
      <c r="E48" s="339">
        <v>3334009</v>
      </c>
      <c r="F48" s="339">
        <f>'[5]Bieu 7'!F49</f>
        <v>379296</v>
      </c>
      <c r="G48" s="339">
        <f>'[5]Bieu 7'!G49</f>
        <v>0</v>
      </c>
      <c r="H48" s="339">
        <f>'[5]Bieu 7'!H49</f>
        <v>15092154</v>
      </c>
      <c r="I48" s="339">
        <f>'[5]Bieu 7'!I49</f>
        <v>9314347</v>
      </c>
      <c r="J48" s="339">
        <f>'[5]Bieu 7'!J49</f>
        <v>1040161</v>
      </c>
      <c r="K48" s="339">
        <f>'[5]Bieu 7'!K49</f>
        <v>259878</v>
      </c>
      <c r="L48" s="339">
        <f>'[5]Bieu 7'!L49</f>
        <v>4835</v>
      </c>
      <c r="M48" s="339">
        <f>'[5]Bieu 7'!M49</f>
        <v>7901958</v>
      </c>
      <c r="N48" s="339">
        <f>'[5]Bieu 7'!N49</f>
        <v>27750</v>
      </c>
      <c r="O48" s="339">
        <f>'[5]Bieu 7'!O49</f>
        <v>0</v>
      </c>
      <c r="P48" s="339">
        <f>'[5]Bieu 7'!P49</f>
        <v>0</v>
      </c>
      <c r="Q48" s="339">
        <f>'[5]Bieu 7'!Q49</f>
        <v>79765</v>
      </c>
      <c r="R48" s="339">
        <f>'[5]Bieu 7'!R49</f>
        <v>5777807</v>
      </c>
      <c r="S48" s="339">
        <f>'[5]Bieu 7'!S49</f>
        <v>13787280</v>
      </c>
      <c r="T48" s="341">
        <f t="shared" si="4"/>
        <v>0.14009291257884207</v>
      </c>
      <c r="U48" s="341">
        <f t="shared" si="5"/>
        <v>0.6171648526777556</v>
      </c>
      <c r="V48" s="184">
        <v>63</v>
      </c>
      <c r="W48" s="184">
        <v>8</v>
      </c>
      <c r="X48" s="358">
        <f t="shared" si="3"/>
        <v>8009473</v>
      </c>
    </row>
    <row r="49" spans="1:24" s="184" customFormat="1" ht="20.25" customHeight="1">
      <c r="A49" s="199">
        <v>36</v>
      </c>
      <c r="B49" s="163" t="str">
        <f>'[5]Bieu 7'!B50</f>
        <v>Lạng Sơn</v>
      </c>
      <c r="C49" s="339">
        <f>'[5]Bieu 7'!C50</f>
        <v>77215889</v>
      </c>
      <c r="D49" s="339">
        <v>56457367</v>
      </c>
      <c r="E49" s="339">
        <v>20758522</v>
      </c>
      <c r="F49" s="339">
        <f>'[5]Bieu 7'!F50</f>
        <v>2157457</v>
      </c>
      <c r="G49" s="339">
        <f>'[5]Bieu 7'!G50</f>
        <v>0</v>
      </c>
      <c r="H49" s="339">
        <f>'[5]Bieu 7'!H50</f>
        <v>75058432</v>
      </c>
      <c r="I49" s="339">
        <f>'[5]Bieu 7'!I50</f>
        <v>29320046</v>
      </c>
      <c r="J49" s="339">
        <f>'[5]Bieu 7'!J50</f>
        <v>7109705</v>
      </c>
      <c r="K49" s="339">
        <f>'[5]Bieu 7'!K50</f>
        <v>57716</v>
      </c>
      <c r="L49" s="339">
        <f>'[5]Bieu 7'!L50</f>
        <v>57390</v>
      </c>
      <c r="M49" s="339">
        <f>'[5]Bieu 7'!M50</f>
        <v>21969067</v>
      </c>
      <c r="N49" s="339">
        <f>'[5]Bieu 7'!N50</f>
        <v>107764</v>
      </c>
      <c r="O49" s="339">
        <f>'[5]Bieu 7'!O50</f>
        <v>16804</v>
      </c>
      <c r="P49" s="339">
        <f>'[5]Bieu 7'!P50</f>
        <v>0</v>
      </c>
      <c r="Q49" s="339">
        <f>'[5]Bieu 7'!Q50</f>
        <v>1600</v>
      </c>
      <c r="R49" s="339">
        <f>'[5]Bieu 7'!R50</f>
        <v>45738386</v>
      </c>
      <c r="S49" s="339">
        <f>'[5]Bieu 7'!S50</f>
        <v>67833621</v>
      </c>
      <c r="T49" s="341">
        <f t="shared" si="4"/>
        <v>0.24641199403302436</v>
      </c>
      <c r="U49" s="341">
        <f t="shared" si="5"/>
        <v>0.39062960974191413</v>
      </c>
      <c r="V49" s="184">
        <v>58</v>
      </c>
      <c r="W49" s="184">
        <v>3</v>
      </c>
      <c r="X49" s="358">
        <f t="shared" si="3"/>
        <v>22095235</v>
      </c>
    </row>
    <row r="50" spans="1:24" s="184" customFormat="1" ht="20.25" customHeight="1">
      <c r="A50" s="197">
        <v>37</v>
      </c>
      <c r="B50" s="163" t="str">
        <f>'[5]Bieu 7'!B51</f>
        <v>Lào Cai</v>
      </c>
      <c r="C50" s="339">
        <f>'[5]Bieu 7'!C51</f>
        <v>83769764.111</v>
      </c>
      <c r="D50" s="339">
        <v>62586113</v>
      </c>
      <c r="E50" s="339">
        <v>21183651.111</v>
      </c>
      <c r="F50" s="339">
        <f>'[5]Bieu 7'!F51</f>
        <v>274564</v>
      </c>
      <c r="G50" s="339">
        <f>'[5]Bieu 7'!G51</f>
        <v>21524646</v>
      </c>
      <c r="H50" s="339">
        <f>'[5]Bieu 7'!H51</f>
        <v>83495200.111</v>
      </c>
      <c r="I50" s="339">
        <f>'[5]Bieu 7'!I51</f>
        <v>63336348.161</v>
      </c>
      <c r="J50" s="339">
        <f>'[5]Bieu 7'!J51</f>
        <v>6162985.541</v>
      </c>
      <c r="K50" s="339">
        <f>'[5]Bieu 7'!K51</f>
        <v>11773318</v>
      </c>
      <c r="L50" s="339">
        <f>'[5]Bieu 7'!L51</f>
        <v>37320</v>
      </c>
      <c r="M50" s="339">
        <f>'[5]Bieu 7'!M51</f>
        <v>37666232.62</v>
      </c>
      <c r="N50" s="339">
        <f>'[5]Bieu 7'!N51</f>
        <v>6898298</v>
      </c>
      <c r="O50" s="339">
        <f>'[5]Bieu 7'!O51</f>
        <v>19664</v>
      </c>
      <c r="P50" s="339">
        <f>'[5]Bieu 7'!P51</f>
        <v>0</v>
      </c>
      <c r="Q50" s="339">
        <f>'[5]Bieu 7'!Q51</f>
        <v>778530</v>
      </c>
      <c r="R50" s="339">
        <f>'[5]Bieu 7'!R51</f>
        <v>20158851.95</v>
      </c>
      <c r="S50" s="339">
        <f>'[5]Bieu 7'!S51</f>
        <v>65521576.56999999</v>
      </c>
      <c r="T50" s="341">
        <f t="shared" si="4"/>
        <v>0.28378054723507795</v>
      </c>
      <c r="U50" s="341">
        <f t="shared" si="5"/>
        <v>0.7585627446463933</v>
      </c>
      <c r="V50" s="184">
        <v>57</v>
      </c>
      <c r="W50" s="184">
        <v>2</v>
      </c>
      <c r="X50" s="358">
        <f t="shared" si="3"/>
        <v>45362724.62</v>
      </c>
    </row>
    <row r="51" spans="1:24" s="184" customFormat="1" ht="20.25" customHeight="1">
      <c r="A51" s="199">
        <v>38</v>
      </c>
      <c r="B51" s="163" t="str">
        <f>'[5]Bieu 7'!B52</f>
        <v>Lâm Đồng</v>
      </c>
      <c r="C51" s="339">
        <f>'[5]Bieu 7'!C52</f>
        <v>2280897856</v>
      </c>
      <c r="D51" s="339">
        <v>2114010179.0273037</v>
      </c>
      <c r="E51" s="339">
        <v>166887676.9726963</v>
      </c>
      <c r="F51" s="339">
        <f>'[5]Bieu 7'!F52</f>
        <v>3819976</v>
      </c>
      <c r="G51" s="339">
        <f>'[5]Bieu 7'!G52</f>
        <v>0</v>
      </c>
      <c r="H51" s="339">
        <f>'[5]Bieu 7'!H52</f>
        <v>2277077880</v>
      </c>
      <c r="I51" s="339">
        <f>'[5]Bieu 7'!I52</f>
        <v>832654067</v>
      </c>
      <c r="J51" s="339">
        <f>'[5]Bieu 7'!J52</f>
        <v>76456392</v>
      </c>
      <c r="K51" s="339">
        <f>'[5]Bieu 7'!K52</f>
        <v>42511455</v>
      </c>
      <c r="L51" s="339">
        <f>'[5]Bieu 7'!L52</f>
        <v>47915</v>
      </c>
      <c r="M51" s="339">
        <f>'[5]Bieu 7'!M52</f>
        <v>696091356</v>
      </c>
      <c r="N51" s="339">
        <f>'[5]Bieu 7'!N52</f>
        <v>11381353</v>
      </c>
      <c r="O51" s="339">
        <f>'[5]Bieu 7'!O52</f>
        <v>1172887</v>
      </c>
      <c r="P51" s="339">
        <f>'[5]Bieu 7'!P52</f>
        <v>1999001</v>
      </c>
      <c r="Q51" s="339">
        <f>'[5]Bieu 7'!Q52</f>
        <v>2993708</v>
      </c>
      <c r="R51" s="339">
        <f>'[5]Bieu 7'!R52</f>
        <v>1444423813</v>
      </c>
      <c r="S51" s="339">
        <f>'[5]Bieu 7'!S52</f>
        <v>2158062118</v>
      </c>
      <c r="T51" s="341">
        <f t="shared" si="4"/>
        <v>0.1429354238655271</v>
      </c>
      <c r="U51" s="341">
        <f t="shared" si="5"/>
        <v>0.3656678035974773</v>
      </c>
      <c r="V51" s="184">
        <v>9</v>
      </c>
      <c r="W51" s="184">
        <v>7</v>
      </c>
      <c r="X51" s="358">
        <f t="shared" si="3"/>
        <v>713638305</v>
      </c>
    </row>
    <row r="52" spans="1:24" s="184" customFormat="1" ht="20.25" customHeight="1">
      <c r="A52" s="197">
        <v>39</v>
      </c>
      <c r="B52" s="163" t="str">
        <f>'[5]Bieu 7'!B53</f>
        <v>Long An</v>
      </c>
      <c r="C52" s="339">
        <f>'[5]Bieu 7'!C53</f>
        <v>3498075522</v>
      </c>
      <c r="D52" s="339">
        <v>3022423771</v>
      </c>
      <c r="E52" s="339">
        <v>475651751</v>
      </c>
      <c r="F52" s="339">
        <f>'[5]Bieu 7'!F53</f>
        <v>21576395</v>
      </c>
      <c r="G52" s="339">
        <f>'[5]Bieu 7'!G53</f>
        <v>12119303</v>
      </c>
      <c r="H52" s="339">
        <f>'[5]Bieu 7'!H53</f>
        <v>3476499127</v>
      </c>
      <c r="I52" s="339">
        <f>'[5]Bieu 7'!I53</f>
        <v>2379824076</v>
      </c>
      <c r="J52" s="339">
        <f>'[5]Bieu 7'!J53</f>
        <v>171575177</v>
      </c>
      <c r="K52" s="339">
        <f>'[5]Bieu 7'!K53</f>
        <v>18067526</v>
      </c>
      <c r="L52" s="339">
        <f>'[5]Bieu 7'!L53</f>
        <v>0</v>
      </c>
      <c r="M52" s="339">
        <f>'[5]Bieu 7'!M53</f>
        <v>2056299097</v>
      </c>
      <c r="N52" s="339">
        <f>'[5]Bieu 7'!N53</f>
        <v>113273579</v>
      </c>
      <c r="O52" s="339">
        <f>'[5]Bieu 7'!O53</f>
        <v>13593719</v>
      </c>
      <c r="P52" s="339">
        <f>'[5]Bieu 7'!P53</f>
        <v>0</v>
      </c>
      <c r="Q52" s="339">
        <f>'[5]Bieu 7'!Q53</f>
        <v>7014978</v>
      </c>
      <c r="R52" s="339">
        <f>'[5]Bieu 7'!R53</f>
        <v>1096675051</v>
      </c>
      <c r="S52" s="339">
        <f>'[5]Bieu 7'!S53</f>
        <v>3286856424</v>
      </c>
      <c r="T52" s="341">
        <f t="shared" si="4"/>
        <v>0.07968769831035191</v>
      </c>
      <c r="U52" s="341">
        <f t="shared" si="5"/>
        <v>0.6845461451485071</v>
      </c>
      <c r="V52" s="184">
        <v>5</v>
      </c>
      <c r="W52" s="184">
        <v>33</v>
      </c>
      <c r="X52" s="358">
        <f t="shared" si="3"/>
        <v>2190181373</v>
      </c>
    </row>
    <row r="53" spans="1:24" s="184" customFormat="1" ht="20.25" customHeight="1">
      <c r="A53" s="199">
        <v>40</v>
      </c>
      <c r="B53" s="163" t="str">
        <f>'[5]Bieu 7'!B54</f>
        <v>Nam Định</v>
      </c>
      <c r="C53" s="339">
        <f>'[5]Bieu 7'!C54</f>
        <v>306396164</v>
      </c>
      <c r="D53" s="339">
        <v>246736197</v>
      </c>
      <c r="E53" s="339">
        <v>59659967</v>
      </c>
      <c r="F53" s="339">
        <f>'[5]Bieu 7'!F54</f>
        <v>3587192</v>
      </c>
      <c r="G53" s="339">
        <f>'[5]Bieu 7'!G54</f>
        <v>0</v>
      </c>
      <c r="H53" s="339">
        <f>'[5]Bieu 7'!H54</f>
        <v>302808972</v>
      </c>
      <c r="I53" s="339">
        <f>'[5]Bieu 7'!I54</f>
        <v>122930825</v>
      </c>
      <c r="J53" s="339">
        <f>'[5]Bieu 7'!J54</f>
        <v>8434562</v>
      </c>
      <c r="K53" s="339">
        <f>'[5]Bieu 7'!K54</f>
        <v>2644835</v>
      </c>
      <c r="L53" s="339">
        <f>'[5]Bieu 7'!L54</f>
        <v>102972</v>
      </c>
      <c r="M53" s="339">
        <f>'[5]Bieu 7'!M54</f>
        <v>78390743</v>
      </c>
      <c r="N53" s="339">
        <f>'[5]Bieu 7'!N54</f>
        <v>1962689</v>
      </c>
      <c r="O53" s="339">
        <f>'[5]Bieu 7'!O54</f>
        <v>23525188</v>
      </c>
      <c r="P53" s="339">
        <f>'[5]Bieu 7'!P54</f>
        <v>0</v>
      </c>
      <c r="Q53" s="339">
        <f>'[5]Bieu 7'!Q54</f>
        <v>7869836</v>
      </c>
      <c r="R53" s="339">
        <f>'[5]Bieu 7'!R54</f>
        <v>179878147</v>
      </c>
      <c r="S53" s="339">
        <f>'[5]Bieu 7'!S54</f>
        <v>291626603</v>
      </c>
      <c r="T53" s="341">
        <f t="shared" si="4"/>
        <v>0.09096472752053848</v>
      </c>
      <c r="U53" s="341">
        <f t="shared" si="5"/>
        <v>0.40596823861612663</v>
      </c>
      <c r="V53" s="184">
        <v>48</v>
      </c>
      <c r="W53" s="184">
        <v>27</v>
      </c>
      <c r="X53" s="358">
        <f t="shared" si="3"/>
        <v>111748456</v>
      </c>
    </row>
    <row r="54" spans="1:24" s="184" customFormat="1" ht="20.25" customHeight="1">
      <c r="A54" s="197">
        <v>41</v>
      </c>
      <c r="B54" s="163" t="str">
        <f>'[5]Bieu 7'!B55</f>
        <v>Ninh Bình</v>
      </c>
      <c r="C54" s="339">
        <f>'[5]Bieu 7'!C55</f>
        <v>462428666.353</v>
      </c>
      <c r="D54" s="339">
        <v>266241792.93199998</v>
      </c>
      <c r="E54" s="339">
        <v>196186873.421</v>
      </c>
      <c r="F54" s="339">
        <f>'[5]Bieu 7'!F55</f>
        <v>14933065</v>
      </c>
      <c r="G54" s="339">
        <f>'[5]Bieu 7'!G55</f>
        <v>44158840</v>
      </c>
      <c r="H54" s="339">
        <f>'[5]Bieu 7'!H55</f>
        <v>447495601.01900005</v>
      </c>
      <c r="I54" s="339">
        <f>'[5]Bieu 7'!I55</f>
        <v>415340436.748</v>
      </c>
      <c r="J54" s="339">
        <f>'[5]Bieu 7'!J55</f>
        <v>13315704</v>
      </c>
      <c r="K54" s="339">
        <f>'[5]Bieu 7'!K55</f>
        <v>596691</v>
      </c>
      <c r="L54" s="339">
        <f>'[5]Bieu 7'!L55</f>
        <v>0</v>
      </c>
      <c r="M54" s="339">
        <f>'[5]Bieu 7'!M55</f>
        <v>394578541.748</v>
      </c>
      <c r="N54" s="339">
        <f>'[5]Bieu 7'!N55</f>
        <v>271519</v>
      </c>
      <c r="O54" s="339">
        <f>'[5]Bieu 7'!O55</f>
        <v>6577481</v>
      </c>
      <c r="P54" s="339">
        <f>'[5]Bieu 7'!P55</f>
        <v>0</v>
      </c>
      <c r="Q54" s="339">
        <f>'[5]Bieu 7'!Q55</f>
        <v>500</v>
      </c>
      <c r="R54" s="339">
        <f>'[5]Bieu 7'!R55</f>
        <v>32155164.270999998</v>
      </c>
      <c r="S54" s="339">
        <f>'[5]Bieu 7'!S55</f>
        <v>433583206.01900005</v>
      </c>
      <c r="T54" s="341">
        <f t="shared" si="4"/>
        <v>0.033496365316438195</v>
      </c>
      <c r="U54" s="341">
        <f t="shared" si="5"/>
        <v>0.9281441779588918</v>
      </c>
      <c r="V54" s="184">
        <v>44</v>
      </c>
      <c r="W54" s="184">
        <v>59</v>
      </c>
      <c r="X54" s="358">
        <f t="shared" si="3"/>
        <v>401428041.748</v>
      </c>
    </row>
    <row r="55" spans="1:24" s="184" customFormat="1" ht="20.25" customHeight="1">
      <c r="A55" s="199">
        <v>42</v>
      </c>
      <c r="B55" s="163" t="str">
        <f>'[5]Bieu 7'!B56</f>
        <v>Ninh Thuận</v>
      </c>
      <c r="C55" s="339">
        <f>'[5]Bieu 7'!C56</f>
        <v>273625819</v>
      </c>
      <c r="D55" s="339">
        <v>213607651</v>
      </c>
      <c r="E55" s="339">
        <v>60018168</v>
      </c>
      <c r="F55" s="339">
        <f>'[5]Bieu 7'!F56</f>
        <v>60488</v>
      </c>
      <c r="G55" s="339">
        <f>'[5]Bieu 7'!G56</f>
        <v>0</v>
      </c>
      <c r="H55" s="339">
        <f>'[5]Bieu 7'!H56</f>
        <v>273565331</v>
      </c>
      <c r="I55" s="339">
        <f>'[5]Bieu 7'!I56</f>
        <v>165470400</v>
      </c>
      <c r="J55" s="339">
        <f>'[5]Bieu 7'!J56</f>
        <v>10112594</v>
      </c>
      <c r="K55" s="339">
        <f>'[5]Bieu 7'!K56</f>
        <v>12212068</v>
      </c>
      <c r="L55" s="339">
        <f>'[5]Bieu 7'!L56</f>
        <v>0</v>
      </c>
      <c r="M55" s="339">
        <f>'[5]Bieu 7'!M56</f>
        <v>131957632</v>
      </c>
      <c r="N55" s="339">
        <f>'[5]Bieu 7'!N56</f>
        <v>3398305</v>
      </c>
      <c r="O55" s="339">
        <f>'[5]Bieu 7'!O56</f>
        <v>1226255</v>
      </c>
      <c r="P55" s="339">
        <f>'[5]Bieu 7'!P56</f>
        <v>0</v>
      </c>
      <c r="Q55" s="339">
        <f>'[5]Bieu 7'!Q56</f>
        <v>6563546</v>
      </c>
      <c r="R55" s="339">
        <f>'[5]Bieu 7'!R56</f>
        <v>108094931</v>
      </c>
      <c r="S55" s="339">
        <f>'[5]Bieu 7'!S56</f>
        <v>251240669</v>
      </c>
      <c r="T55" s="341">
        <f t="shared" si="4"/>
        <v>0.13491634757636412</v>
      </c>
      <c r="U55" s="341">
        <f t="shared" si="5"/>
        <v>0.6048661187992421</v>
      </c>
      <c r="V55" s="184">
        <v>50</v>
      </c>
      <c r="W55" s="184">
        <v>10</v>
      </c>
      <c r="X55" s="358">
        <f t="shared" si="3"/>
        <v>143145738</v>
      </c>
    </row>
    <row r="56" spans="1:24" s="184" customFormat="1" ht="20.25" customHeight="1">
      <c r="A56" s="197">
        <v>43</v>
      </c>
      <c r="B56" s="163" t="str">
        <f>'[5]Bieu 7'!B57</f>
        <v>Nghệ An</v>
      </c>
      <c r="C56" s="339">
        <f>'[5]Bieu 7'!C57</f>
        <v>707640248.684</v>
      </c>
      <c r="D56" s="339">
        <v>463398973.20210993</v>
      </c>
      <c r="E56" s="339">
        <v>244241275.48189008</v>
      </c>
      <c r="F56" s="339">
        <f>'[5]Bieu 7'!F57</f>
        <v>2205100.379</v>
      </c>
      <c r="G56" s="339">
        <f>'[5]Bieu 7'!G57</f>
        <v>0</v>
      </c>
      <c r="H56" s="339">
        <f>'[5]Bieu 7'!H57</f>
        <v>705435148.3049998</v>
      </c>
      <c r="I56" s="339">
        <f>'[5]Bieu 7'!I57</f>
        <v>567387347.8239999</v>
      </c>
      <c r="J56" s="339">
        <f>'[5]Bieu 7'!J57</f>
        <v>30791522.243</v>
      </c>
      <c r="K56" s="339">
        <f>'[5]Bieu 7'!K57</f>
        <v>5992538.928</v>
      </c>
      <c r="L56" s="339">
        <f>'[5]Bieu 7'!L57</f>
        <v>8856</v>
      </c>
      <c r="M56" s="339">
        <f>'[5]Bieu 7'!M57</f>
        <v>468325226.85099995</v>
      </c>
      <c r="N56" s="339">
        <f>'[5]Bieu 7'!N57</f>
        <v>6273499.825</v>
      </c>
      <c r="O56" s="339">
        <f>'[5]Bieu 7'!O57</f>
        <v>54329113.473</v>
      </c>
      <c r="P56" s="339">
        <f>'[5]Bieu 7'!P57</f>
        <v>0</v>
      </c>
      <c r="Q56" s="339">
        <f>'[5]Bieu 7'!Q57</f>
        <v>1666590.5040000002</v>
      </c>
      <c r="R56" s="339">
        <f>'[5]Bieu 7'!R57</f>
        <v>138047800.481</v>
      </c>
      <c r="S56" s="339">
        <f>'[5]Bieu 7'!S57</f>
        <v>668642231.134</v>
      </c>
      <c r="T56" s="341">
        <f t="shared" si="4"/>
        <v>0.0648462065855105</v>
      </c>
      <c r="U56" s="341">
        <f t="shared" si="5"/>
        <v>0.8043083041542551</v>
      </c>
      <c r="V56" s="184">
        <v>31</v>
      </c>
      <c r="W56" s="184">
        <v>46</v>
      </c>
      <c r="X56" s="358">
        <f t="shared" si="3"/>
        <v>530594430.65299994</v>
      </c>
    </row>
    <row r="57" spans="1:24" s="184" customFormat="1" ht="20.25" customHeight="1">
      <c r="A57" s="199">
        <v>44</v>
      </c>
      <c r="B57" s="163" t="str">
        <f>'[5]Bieu 7'!B58</f>
        <v>Phú Thọ</v>
      </c>
      <c r="C57" s="339">
        <f>'[5]Bieu 7'!C58</f>
        <v>474269451.668</v>
      </c>
      <c r="D57" s="339">
        <v>382753923.892</v>
      </c>
      <c r="E57" s="339">
        <v>91515527.77599996</v>
      </c>
      <c r="F57" s="339">
        <f>'[5]Bieu 7'!F58</f>
        <v>7016650.114</v>
      </c>
      <c r="G57" s="339">
        <f>'[5]Bieu 7'!G58</f>
        <v>0</v>
      </c>
      <c r="H57" s="339">
        <f>'[5]Bieu 7'!H58</f>
        <v>467252801.554</v>
      </c>
      <c r="I57" s="339">
        <f>'[5]Bieu 7'!I58</f>
        <v>306173567.65099996</v>
      </c>
      <c r="J57" s="339">
        <f>'[5]Bieu 7'!J58</f>
        <v>11311515.668</v>
      </c>
      <c r="K57" s="339">
        <f>'[5]Bieu 7'!K58</f>
        <v>5578255</v>
      </c>
      <c r="L57" s="339">
        <f>'[5]Bieu 7'!L58</f>
        <v>14075</v>
      </c>
      <c r="M57" s="339">
        <f>'[5]Bieu 7'!M58</f>
        <v>259861277.47699997</v>
      </c>
      <c r="N57" s="339">
        <f>'[5]Bieu 7'!N58</f>
        <v>7287133.374</v>
      </c>
      <c r="O57" s="339">
        <f>'[5]Bieu 7'!O58</f>
        <v>22106460.132</v>
      </c>
      <c r="P57" s="339">
        <f>'[5]Bieu 7'!P58</f>
        <v>0</v>
      </c>
      <c r="Q57" s="339">
        <f>'[5]Bieu 7'!Q58</f>
        <v>14851</v>
      </c>
      <c r="R57" s="339">
        <f>'[5]Bieu 7'!R58</f>
        <v>161079233.903</v>
      </c>
      <c r="S57" s="339">
        <f>'[5]Bieu 7'!S58</f>
        <v>450348955.886</v>
      </c>
      <c r="T57" s="341">
        <f t="shared" si="4"/>
        <v>0.0552100097917933</v>
      </c>
      <c r="U57" s="341">
        <f t="shared" si="5"/>
        <v>0.6552632036292151</v>
      </c>
      <c r="V57" s="184">
        <v>43</v>
      </c>
      <c r="W57" s="184">
        <v>48</v>
      </c>
      <c r="X57" s="358">
        <f t="shared" si="3"/>
        <v>289269721.983</v>
      </c>
    </row>
    <row r="58" spans="1:24" s="184" customFormat="1" ht="20.25" customHeight="1">
      <c r="A58" s="197">
        <v>45</v>
      </c>
      <c r="B58" s="163" t="str">
        <f>'[5]Bieu 7'!B59</f>
        <v>Phú Yên</v>
      </c>
      <c r="C58" s="339">
        <f>'[5]Bieu 7'!C59</f>
        <v>351811801</v>
      </c>
      <c r="D58" s="339">
        <v>224477936</v>
      </c>
      <c r="E58" s="339">
        <v>127333865</v>
      </c>
      <c r="F58" s="339">
        <f>'[5]Bieu 7'!F59</f>
        <v>256559</v>
      </c>
      <c r="G58" s="339">
        <f>'[5]Bieu 7'!G59</f>
        <v>0</v>
      </c>
      <c r="H58" s="339">
        <f>'[5]Bieu 7'!H59</f>
        <v>351555242</v>
      </c>
      <c r="I58" s="339">
        <f>'[5]Bieu 7'!I59</f>
        <v>262913541</v>
      </c>
      <c r="J58" s="339">
        <f>'[5]Bieu 7'!J59</f>
        <v>18429803</v>
      </c>
      <c r="K58" s="339">
        <f>'[5]Bieu 7'!K59</f>
        <v>12220260</v>
      </c>
      <c r="L58" s="339">
        <f>'[5]Bieu 7'!L59</f>
        <v>0</v>
      </c>
      <c r="M58" s="339">
        <f>'[5]Bieu 7'!M59</f>
        <v>204838486</v>
      </c>
      <c r="N58" s="339">
        <f>'[5]Bieu 7'!N59</f>
        <v>19369316</v>
      </c>
      <c r="O58" s="339">
        <f>'[5]Bieu 7'!O59</f>
        <v>3736444</v>
      </c>
      <c r="P58" s="339">
        <f>'[5]Bieu 7'!P59</f>
        <v>0</v>
      </c>
      <c r="Q58" s="339">
        <f>'[5]Bieu 7'!Q59</f>
        <v>4319232</v>
      </c>
      <c r="R58" s="339">
        <f>'[5]Bieu 7'!R59</f>
        <v>88641701</v>
      </c>
      <c r="S58" s="339">
        <f>'[5]Bieu 7'!S59</f>
        <v>320905179</v>
      </c>
      <c r="T58" s="341">
        <f t="shared" si="4"/>
        <v>0.11657848767857872</v>
      </c>
      <c r="U58" s="341">
        <f t="shared" si="5"/>
        <v>0.7478584005867277</v>
      </c>
      <c r="V58" s="184">
        <v>47</v>
      </c>
      <c r="W58" s="184">
        <v>13</v>
      </c>
      <c r="X58" s="358">
        <f t="shared" si="3"/>
        <v>232263478</v>
      </c>
    </row>
    <row r="59" spans="1:24" s="184" customFormat="1" ht="20.25" customHeight="1">
      <c r="A59" s="199">
        <v>46</v>
      </c>
      <c r="B59" s="163" t="str">
        <f>'[5]Bieu 7'!B60</f>
        <v>Quảng Bình</v>
      </c>
      <c r="C59" s="339">
        <f>'[5]Bieu 7'!C60</f>
        <v>278754709</v>
      </c>
      <c r="D59" s="339">
        <v>226163340</v>
      </c>
      <c r="E59" s="339">
        <v>52591369</v>
      </c>
      <c r="F59" s="339">
        <f>'[5]Bieu 7'!F60</f>
        <v>8814914</v>
      </c>
      <c r="G59" s="339">
        <f>'[5]Bieu 7'!G60</f>
        <v>0</v>
      </c>
      <c r="H59" s="339">
        <f>'[5]Bieu 7'!H60</f>
        <v>269939795</v>
      </c>
      <c r="I59" s="339">
        <f>'[5]Bieu 7'!I60</f>
        <v>119510340</v>
      </c>
      <c r="J59" s="339">
        <f>'[5]Bieu 7'!J60</f>
        <v>5481380</v>
      </c>
      <c r="K59" s="339">
        <f>'[5]Bieu 7'!K60</f>
        <v>7343387</v>
      </c>
      <c r="L59" s="339">
        <f>'[5]Bieu 7'!L60</f>
        <v>4583</v>
      </c>
      <c r="M59" s="339">
        <f>'[5]Bieu 7'!M60</f>
        <v>103365456</v>
      </c>
      <c r="N59" s="339">
        <f>'[5]Bieu 7'!N60</f>
        <v>1864137</v>
      </c>
      <c r="O59" s="339">
        <f>'[5]Bieu 7'!O60</f>
        <v>0</v>
      </c>
      <c r="P59" s="339">
        <f>'[5]Bieu 7'!P60</f>
        <v>0</v>
      </c>
      <c r="Q59" s="339">
        <f>'[5]Bieu 7'!Q60</f>
        <v>1451397</v>
      </c>
      <c r="R59" s="339">
        <f>'[5]Bieu 7'!R60</f>
        <v>150429455</v>
      </c>
      <c r="S59" s="339">
        <f>'[5]Bieu 7'!S60</f>
        <v>257110445</v>
      </c>
      <c r="T59" s="341">
        <f t="shared" si="4"/>
        <v>0.10734928877283756</v>
      </c>
      <c r="U59" s="341">
        <f t="shared" si="5"/>
        <v>0.4427296093930871</v>
      </c>
      <c r="V59" s="184">
        <v>49</v>
      </c>
      <c r="W59" s="184">
        <v>18</v>
      </c>
      <c r="X59" s="358">
        <f t="shared" si="3"/>
        <v>106680990</v>
      </c>
    </row>
    <row r="60" spans="1:24" s="184" customFormat="1" ht="20.25" customHeight="1">
      <c r="A60" s="197">
        <v>47</v>
      </c>
      <c r="B60" s="163" t="str">
        <f>'[5]Bieu 7'!B61</f>
        <v>Quảng Nam</v>
      </c>
      <c r="C60" s="339">
        <f>'[5]Bieu 7'!C61</f>
        <v>1831471454.576</v>
      </c>
      <c r="D60" s="339">
        <v>1029272596.042</v>
      </c>
      <c r="E60" s="339">
        <v>802198858.5339999</v>
      </c>
      <c r="F60" s="339">
        <f>'[5]Bieu 7'!F61</f>
        <v>1604922</v>
      </c>
      <c r="G60" s="339">
        <f>'[5]Bieu 7'!G61</f>
        <v>9705464</v>
      </c>
      <c r="H60" s="339">
        <f>'[5]Bieu 7'!H61</f>
        <v>1829866532.7549999</v>
      </c>
      <c r="I60" s="339">
        <f>'[5]Bieu 7'!I61</f>
        <v>1178689025.5490003</v>
      </c>
      <c r="J60" s="339">
        <f>'[5]Bieu 7'!J61</f>
        <v>23112578.189</v>
      </c>
      <c r="K60" s="339">
        <f>'[5]Bieu 7'!K61</f>
        <v>62766770.9</v>
      </c>
      <c r="L60" s="339">
        <f>'[5]Bieu 7'!L61</f>
        <v>13641</v>
      </c>
      <c r="M60" s="339">
        <f>'[5]Bieu 7'!M61</f>
        <v>1088677505.708</v>
      </c>
      <c r="N60" s="339">
        <f>'[5]Bieu 7'!N61</f>
        <v>1063982.8</v>
      </c>
      <c r="O60" s="339">
        <f>'[5]Bieu 7'!O61</f>
        <v>1259671</v>
      </c>
      <c r="P60" s="339">
        <f>'[5]Bieu 7'!P61</f>
        <v>0</v>
      </c>
      <c r="Q60" s="339">
        <f>'[5]Bieu 7'!Q61</f>
        <v>1794893.6</v>
      </c>
      <c r="R60" s="339">
        <f>'[5]Bieu 7'!R61</f>
        <v>651177507.206</v>
      </c>
      <c r="S60" s="339">
        <f>'[5]Bieu 7'!S61</f>
        <v>1743973560.3139997</v>
      </c>
      <c r="T60" s="341">
        <f t="shared" si="4"/>
        <v>0.0728716296047581</v>
      </c>
      <c r="U60" s="341">
        <f t="shared" si="5"/>
        <v>0.6441393426516175</v>
      </c>
      <c r="V60" s="184">
        <v>12</v>
      </c>
      <c r="W60" s="184">
        <v>37</v>
      </c>
      <c r="X60" s="358">
        <f t="shared" si="3"/>
        <v>1092796053.1079998</v>
      </c>
    </row>
    <row r="61" spans="1:24" s="184" customFormat="1" ht="20.25" customHeight="1">
      <c r="A61" s="199">
        <v>48</v>
      </c>
      <c r="B61" s="163" t="str">
        <f>'[5]Bieu 7'!B62</f>
        <v>Quảng Ninh</v>
      </c>
      <c r="C61" s="339">
        <f>'[5]Bieu 7'!C62</f>
        <v>1224839096.732</v>
      </c>
      <c r="D61" s="339">
        <v>909633127.8</v>
      </c>
      <c r="E61" s="339">
        <v>315205968.93200016</v>
      </c>
      <c r="F61" s="339">
        <f>'[5]Bieu 7'!F62</f>
        <v>14005145</v>
      </c>
      <c r="G61" s="339">
        <f>'[5]Bieu 7'!G62</f>
        <v>0</v>
      </c>
      <c r="H61" s="339">
        <f>'[5]Bieu 7'!H62</f>
        <v>1210833951.732</v>
      </c>
      <c r="I61" s="339">
        <f>'[5]Bieu 7'!I62</f>
        <v>777071830.459</v>
      </c>
      <c r="J61" s="339">
        <f>'[5]Bieu 7'!J62</f>
        <v>108389868.579</v>
      </c>
      <c r="K61" s="339">
        <f>'[5]Bieu 7'!K62</f>
        <v>11786827</v>
      </c>
      <c r="L61" s="339">
        <f>'[5]Bieu 7'!L62</f>
        <v>64591</v>
      </c>
      <c r="M61" s="339">
        <f>'[5]Bieu 7'!M62</f>
        <v>625079585.88</v>
      </c>
      <c r="N61" s="339">
        <f>'[5]Bieu 7'!N62</f>
        <v>14461383</v>
      </c>
      <c r="O61" s="339">
        <f>'[5]Bieu 7'!O62</f>
        <v>8136925</v>
      </c>
      <c r="P61" s="339">
        <f>'[5]Bieu 7'!P62</f>
        <v>0</v>
      </c>
      <c r="Q61" s="339">
        <f>'[5]Bieu 7'!Q62</f>
        <v>9152650</v>
      </c>
      <c r="R61" s="339">
        <f>'[5]Bieu 7'!R62</f>
        <v>433762121.273</v>
      </c>
      <c r="S61" s="339">
        <f>'[5]Bieu 7'!S62</f>
        <v>1090592665.1529999</v>
      </c>
      <c r="T61" s="341">
        <f t="shared" si="4"/>
        <v>0.15473638583446783</v>
      </c>
      <c r="U61" s="341">
        <f t="shared" si="5"/>
        <v>0.641765808885241</v>
      </c>
      <c r="V61" s="184">
        <v>19</v>
      </c>
      <c r="W61" s="184">
        <v>6</v>
      </c>
      <c r="X61" s="358">
        <f t="shared" si="3"/>
        <v>656830543.88</v>
      </c>
    </row>
    <row r="62" spans="1:24" s="184" customFormat="1" ht="20.25" customHeight="1">
      <c r="A62" s="197">
        <v>49</v>
      </c>
      <c r="B62" s="163" t="str">
        <f>'[5]Bieu 7'!B63</f>
        <v>Quảng Ngãi</v>
      </c>
      <c r="C62" s="339">
        <f>'[5]Bieu 7'!C63</f>
        <v>694769570</v>
      </c>
      <c r="D62" s="339">
        <v>558944137</v>
      </c>
      <c r="E62" s="339">
        <v>135825433</v>
      </c>
      <c r="F62" s="339">
        <f>'[5]Bieu 7'!F63</f>
        <v>192003</v>
      </c>
      <c r="G62" s="339">
        <f>'[5]Bieu 7'!G63</f>
        <v>0</v>
      </c>
      <c r="H62" s="339">
        <f>'[5]Bieu 7'!H63</f>
        <v>694577567</v>
      </c>
      <c r="I62" s="339">
        <f>'[5]Bieu 7'!I63</f>
        <v>584018464</v>
      </c>
      <c r="J62" s="339">
        <f>'[5]Bieu 7'!J63</f>
        <v>20608184</v>
      </c>
      <c r="K62" s="339">
        <f>'[5]Bieu 7'!K63</f>
        <v>2920912</v>
      </c>
      <c r="L62" s="339">
        <f>'[5]Bieu 7'!L63</f>
        <v>0</v>
      </c>
      <c r="M62" s="339">
        <f>'[5]Bieu 7'!M63</f>
        <v>558229726</v>
      </c>
      <c r="N62" s="339">
        <f>'[5]Bieu 7'!N63</f>
        <v>176036</v>
      </c>
      <c r="O62" s="339">
        <f>'[5]Bieu 7'!O63</f>
        <v>976443</v>
      </c>
      <c r="P62" s="339">
        <f>'[5]Bieu 7'!P63</f>
        <v>0</v>
      </c>
      <c r="Q62" s="339">
        <f>'[5]Bieu 7'!Q63</f>
        <v>1107163</v>
      </c>
      <c r="R62" s="339">
        <f>'[5]Bieu 7'!R63</f>
        <v>110559103</v>
      </c>
      <c r="S62" s="339">
        <f>'[5]Bieu 7'!S63</f>
        <v>671048471</v>
      </c>
      <c r="T62" s="341">
        <f t="shared" si="4"/>
        <v>0.0402882741734686</v>
      </c>
      <c r="U62" s="341">
        <f t="shared" si="5"/>
        <v>0.8408254048895881</v>
      </c>
      <c r="V62" s="184">
        <v>32</v>
      </c>
      <c r="W62" s="184">
        <v>56</v>
      </c>
      <c r="X62" s="358">
        <f t="shared" si="3"/>
        <v>560489368</v>
      </c>
    </row>
    <row r="63" spans="1:24" s="184" customFormat="1" ht="20.25" customHeight="1">
      <c r="A63" s="199">
        <v>50</v>
      </c>
      <c r="B63" s="163" t="str">
        <f>'[5]Bieu 7'!B64</f>
        <v>Quảng Trị</v>
      </c>
      <c r="C63" s="339">
        <f>'[5]Bieu 7'!C64</f>
        <v>209958756</v>
      </c>
      <c r="D63" s="339">
        <v>171122895</v>
      </c>
      <c r="E63" s="339">
        <v>38835861</v>
      </c>
      <c r="F63" s="339">
        <f>'[5]Bieu 7'!F64</f>
        <v>1380082</v>
      </c>
      <c r="G63" s="339">
        <f>'[5]Bieu 7'!G64</f>
        <v>0</v>
      </c>
      <c r="H63" s="339">
        <f>'[5]Bieu 7'!H64</f>
        <v>208578674</v>
      </c>
      <c r="I63" s="339">
        <f>'[5]Bieu 7'!I64</f>
        <v>105836927</v>
      </c>
      <c r="J63" s="339">
        <f>'[5]Bieu 7'!J64</f>
        <v>8050133</v>
      </c>
      <c r="K63" s="339">
        <f>'[5]Bieu 7'!K64</f>
        <v>1992891</v>
      </c>
      <c r="L63" s="339">
        <f>'[5]Bieu 7'!L64</f>
        <v>0</v>
      </c>
      <c r="M63" s="339">
        <f>'[5]Bieu 7'!M64</f>
        <v>93213163</v>
      </c>
      <c r="N63" s="339">
        <f>'[5]Bieu 7'!N64</f>
        <v>1648240</v>
      </c>
      <c r="O63" s="339">
        <f>'[5]Bieu 7'!O64</f>
        <v>0</v>
      </c>
      <c r="P63" s="339">
        <f>'[5]Bieu 7'!P64</f>
        <v>0</v>
      </c>
      <c r="Q63" s="339">
        <f>'[5]Bieu 7'!Q64</f>
        <v>932500</v>
      </c>
      <c r="R63" s="339">
        <f>'[5]Bieu 7'!R64</f>
        <v>102741747</v>
      </c>
      <c r="S63" s="339">
        <f>'[5]Bieu 7'!S64</f>
        <v>198535650</v>
      </c>
      <c r="T63" s="341">
        <f t="shared" si="4"/>
        <v>0.09489149283406537</v>
      </c>
      <c r="U63" s="341">
        <f t="shared" si="5"/>
        <v>0.5074196943068111</v>
      </c>
      <c r="V63" s="184">
        <v>51</v>
      </c>
      <c r="W63" s="184">
        <v>22</v>
      </c>
      <c r="X63" s="358">
        <f t="shared" si="3"/>
        <v>95793903</v>
      </c>
    </row>
    <row r="64" spans="1:24" s="184" customFormat="1" ht="20.25" customHeight="1">
      <c r="A64" s="197">
        <v>51</v>
      </c>
      <c r="B64" s="163" t="str">
        <f>'[5]Bieu 7'!B65</f>
        <v>Sóc Trăng</v>
      </c>
      <c r="C64" s="339">
        <f>'[5]Bieu 7'!C65</f>
        <v>941420144</v>
      </c>
      <c r="D64" s="339">
        <v>847589793</v>
      </c>
      <c r="E64" s="339">
        <v>93830351</v>
      </c>
      <c r="F64" s="339">
        <f>'[5]Bieu 7'!F65</f>
        <v>2617686</v>
      </c>
      <c r="G64" s="339">
        <f>'[5]Bieu 7'!G65</f>
        <v>0</v>
      </c>
      <c r="H64" s="339">
        <f>'[5]Bieu 7'!H65</f>
        <v>938802458</v>
      </c>
      <c r="I64" s="339">
        <f>'[5]Bieu 7'!I65</f>
        <v>842839595</v>
      </c>
      <c r="J64" s="339">
        <f>'[5]Bieu 7'!J65</f>
        <v>33345770</v>
      </c>
      <c r="K64" s="339">
        <f>'[5]Bieu 7'!K65</f>
        <v>5811829</v>
      </c>
      <c r="L64" s="339">
        <f>'[5]Bieu 7'!L65</f>
        <v>0</v>
      </c>
      <c r="M64" s="339">
        <f>'[5]Bieu 7'!M65</f>
        <v>709903720</v>
      </c>
      <c r="N64" s="339">
        <f>'[5]Bieu 7'!N65</f>
        <v>16919062</v>
      </c>
      <c r="O64" s="339">
        <f>'[5]Bieu 7'!O65</f>
        <v>75765871</v>
      </c>
      <c r="P64" s="339">
        <f>'[5]Bieu 7'!P65</f>
        <v>0</v>
      </c>
      <c r="Q64" s="339">
        <f>'[5]Bieu 7'!Q65</f>
        <v>1093343</v>
      </c>
      <c r="R64" s="339">
        <f>'[5]Bieu 7'!R65</f>
        <v>95962863</v>
      </c>
      <c r="S64" s="339">
        <f>'[5]Bieu 7'!S65</f>
        <v>899644859</v>
      </c>
      <c r="T64" s="341">
        <f t="shared" si="4"/>
        <v>0.046459135560663826</v>
      </c>
      <c r="U64" s="341">
        <f t="shared" si="5"/>
        <v>0.8977816236182031</v>
      </c>
      <c r="V64" s="184">
        <v>26</v>
      </c>
      <c r="W64" s="184">
        <v>52</v>
      </c>
      <c r="X64" s="358">
        <f t="shared" si="3"/>
        <v>803681996</v>
      </c>
    </row>
    <row r="65" spans="1:24" s="184" customFormat="1" ht="20.25" customHeight="1">
      <c r="A65" s="199">
        <v>52</v>
      </c>
      <c r="B65" s="163" t="str">
        <f>'[5]Bieu 7'!B66</f>
        <v>Sơn La</v>
      </c>
      <c r="C65" s="339">
        <f>'[5]Bieu 7'!C66</f>
        <v>164715415</v>
      </c>
      <c r="D65" s="339">
        <v>139033245</v>
      </c>
      <c r="E65" s="339">
        <v>25682170</v>
      </c>
      <c r="F65" s="339">
        <f>'[5]Bieu 7'!F66</f>
        <v>3786475</v>
      </c>
      <c r="G65" s="339">
        <f>'[5]Bieu 7'!G66</f>
        <v>0</v>
      </c>
      <c r="H65" s="339">
        <f>'[5]Bieu 7'!H66</f>
        <v>160928940</v>
      </c>
      <c r="I65" s="339">
        <f>'[5]Bieu 7'!I66</f>
        <v>107414269</v>
      </c>
      <c r="J65" s="339">
        <f>'[5]Bieu 7'!J66</f>
        <v>4018647</v>
      </c>
      <c r="K65" s="339">
        <f>'[5]Bieu 7'!K66</f>
        <v>17135674</v>
      </c>
      <c r="L65" s="339">
        <f>'[5]Bieu 7'!L66</f>
        <v>52897</v>
      </c>
      <c r="M65" s="339">
        <f>'[5]Bieu 7'!M66</f>
        <v>85952213</v>
      </c>
      <c r="N65" s="339">
        <f>'[5]Bieu 7'!N66</f>
        <v>20000</v>
      </c>
      <c r="O65" s="339">
        <f>'[5]Bieu 7'!O66</f>
        <v>1</v>
      </c>
      <c r="P65" s="339">
        <f>'[5]Bieu 7'!P66</f>
        <v>0</v>
      </c>
      <c r="Q65" s="339">
        <f>'[5]Bieu 7'!Q66</f>
        <v>234837</v>
      </c>
      <c r="R65" s="339">
        <f>'[5]Bieu 7'!R66</f>
        <v>53514671</v>
      </c>
      <c r="S65" s="339">
        <f>'[5]Bieu 7'!S66</f>
        <v>139721722</v>
      </c>
      <c r="T65" s="341">
        <f t="shared" si="4"/>
        <v>0.19743389958740026</v>
      </c>
      <c r="U65" s="341">
        <f t="shared" si="5"/>
        <v>0.6674639688796807</v>
      </c>
      <c r="V65" s="184">
        <v>53</v>
      </c>
      <c r="W65" s="184">
        <v>5</v>
      </c>
      <c r="X65" s="358">
        <f t="shared" si="3"/>
        <v>86207051</v>
      </c>
    </row>
    <row r="66" spans="1:24" s="184" customFormat="1" ht="20.25" customHeight="1">
      <c r="A66" s="197">
        <v>53</v>
      </c>
      <c r="B66" s="163" t="str">
        <f>'[5]Bieu 7'!B67</f>
        <v>Tây Ninh</v>
      </c>
      <c r="C66" s="339">
        <f>'[5]Bieu 7'!C67</f>
        <v>1683314700</v>
      </c>
      <c r="D66" s="339">
        <v>1446645194</v>
      </c>
      <c r="E66" s="339">
        <v>236669506</v>
      </c>
      <c r="F66" s="339">
        <f>'[5]Bieu 7'!F67</f>
        <v>9898481</v>
      </c>
      <c r="G66" s="339">
        <f>'[5]Bieu 7'!G67</f>
        <v>1509441</v>
      </c>
      <c r="H66" s="339">
        <f>'[5]Bieu 7'!H67</f>
        <v>1673416219</v>
      </c>
      <c r="I66" s="339">
        <f>'[5]Bieu 7'!I67</f>
        <v>1146682854</v>
      </c>
      <c r="J66" s="339">
        <f>'[5]Bieu 7'!J67</f>
        <v>56605874</v>
      </c>
      <c r="K66" s="339">
        <f>'[5]Bieu 7'!K67</f>
        <v>20821393</v>
      </c>
      <c r="L66" s="339">
        <f>'[5]Bieu 7'!L67</f>
        <v>0</v>
      </c>
      <c r="M66" s="339">
        <f>'[5]Bieu 7'!M67</f>
        <v>977029187</v>
      </c>
      <c r="N66" s="339">
        <f>'[5]Bieu 7'!N67</f>
        <v>30265114</v>
      </c>
      <c r="O66" s="339">
        <f>'[5]Bieu 7'!O67</f>
        <v>26682230</v>
      </c>
      <c r="P66" s="339">
        <f>'[5]Bieu 7'!P67</f>
        <v>0</v>
      </c>
      <c r="Q66" s="339">
        <f>'[5]Bieu 7'!Q67</f>
        <v>35279056</v>
      </c>
      <c r="R66" s="339">
        <f>'[5]Bieu 7'!R67</f>
        <v>526733365</v>
      </c>
      <c r="S66" s="339">
        <f>'[5]Bieu 7'!S67</f>
        <v>1595988952</v>
      </c>
      <c r="T66" s="341">
        <f t="shared" si="4"/>
        <v>0.06752282615015015</v>
      </c>
      <c r="U66" s="341">
        <f t="shared" si="5"/>
        <v>0.6852346959355006</v>
      </c>
      <c r="V66" s="184">
        <v>13</v>
      </c>
      <c r="W66" s="184">
        <v>43</v>
      </c>
      <c r="X66" s="358">
        <f t="shared" si="3"/>
        <v>1069255587</v>
      </c>
    </row>
    <row r="67" spans="1:24" s="184" customFormat="1" ht="20.25" customHeight="1">
      <c r="A67" s="199">
        <v>54</v>
      </c>
      <c r="B67" s="163" t="str">
        <f>'[5]Bieu 7'!B68</f>
        <v>Tiền Giang</v>
      </c>
      <c r="C67" s="339">
        <f>'[5]Bieu 7'!C68</f>
        <v>1622088727</v>
      </c>
      <c r="D67" s="339">
        <v>1324051630</v>
      </c>
      <c r="E67" s="339">
        <v>298037097</v>
      </c>
      <c r="F67" s="339">
        <f>'[5]Bieu 7'!F68</f>
        <v>5043935</v>
      </c>
      <c r="G67" s="339">
        <f>'[5]Bieu 7'!G68</f>
        <v>0</v>
      </c>
      <c r="H67" s="339">
        <f>'[5]Bieu 7'!H68</f>
        <v>1617044792</v>
      </c>
      <c r="I67" s="339">
        <f>'[5]Bieu 7'!I68</f>
        <v>1107264205</v>
      </c>
      <c r="J67" s="339">
        <f>'[5]Bieu 7'!J68</f>
        <v>64284407</v>
      </c>
      <c r="K67" s="339">
        <f>'[5]Bieu 7'!K68</f>
        <v>15149991</v>
      </c>
      <c r="L67" s="339">
        <f>'[5]Bieu 7'!L68</f>
        <v>2339</v>
      </c>
      <c r="M67" s="339">
        <f>'[5]Bieu 7'!M68</f>
        <v>965957016</v>
      </c>
      <c r="N67" s="339">
        <f>'[5]Bieu 7'!N68</f>
        <v>47114638</v>
      </c>
      <c r="O67" s="339">
        <f>'[5]Bieu 7'!O68</f>
        <v>8770161</v>
      </c>
      <c r="P67" s="339">
        <f>'[5]Bieu 7'!P68</f>
        <v>0</v>
      </c>
      <c r="Q67" s="339">
        <f>'[5]Bieu 7'!Q68</f>
        <v>5985652</v>
      </c>
      <c r="R67" s="339">
        <f>'[5]Bieu 7'!R68</f>
        <v>509780587</v>
      </c>
      <c r="S67" s="339">
        <f>'[5]Bieu 7'!S68</f>
        <v>1537608054</v>
      </c>
      <c r="T67" s="341">
        <f t="shared" si="4"/>
        <v>0.07174144765205338</v>
      </c>
      <c r="U67" s="341">
        <f t="shared" si="5"/>
        <v>0.6847455373394505</v>
      </c>
      <c r="V67" s="184">
        <v>14</v>
      </c>
      <c r="W67" s="184">
        <v>38</v>
      </c>
      <c r="X67" s="358">
        <f t="shared" si="3"/>
        <v>1027827467</v>
      </c>
    </row>
    <row r="68" spans="1:24" s="184" customFormat="1" ht="20.25" customHeight="1">
      <c r="A68" s="197">
        <v>55</v>
      </c>
      <c r="B68" s="163" t="str">
        <f>'[5]Bieu 7'!B69</f>
        <v>TT Huế</v>
      </c>
      <c r="C68" s="339">
        <f>'[5]Bieu 7'!C69</f>
        <v>546588240</v>
      </c>
      <c r="D68" s="339">
        <v>519109313</v>
      </c>
      <c r="E68" s="339">
        <v>27478927</v>
      </c>
      <c r="F68" s="339">
        <f>'[5]Bieu 7'!F69</f>
        <v>772909</v>
      </c>
      <c r="G68" s="339">
        <f>'[5]Bieu 7'!G69</f>
        <v>0</v>
      </c>
      <c r="H68" s="339">
        <f>'[5]Bieu 7'!H69</f>
        <v>545815331</v>
      </c>
      <c r="I68" s="339">
        <f>'[5]Bieu 7'!I69</f>
        <v>274806873</v>
      </c>
      <c r="J68" s="339">
        <f>'[5]Bieu 7'!J69</f>
        <v>10394390</v>
      </c>
      <c r="K68" s="339">
        <f>'[5]Bieu 7'!K69</f>
        <v>3367488</v>
      </c>
      <c r="L68" s="339">
        <f>'[5]Bieu 7'!L69</f>
        <v>3400</v>
      </c>
      <c r="M68" s="339">
        <f>'[5]Bieu 7'!M69</f>
        <v>197853687</v>
      </c>
      <c r="N68" s="339">
        <f>'[5]Bieu 7'!N69</f>
        <v>58964501</v>
      </c>
      <c r="O68" s="339">
        <f>'[5]Bieu 7'!O69</f>
        <v>2278679</v>
      </c>
      <c r="P68" s="339">
        <f>'[5]Bieu 7'!P69</f>
        <v>0</v>
      </c>
      <c r="Q68" s="339">
        <f>'[5]Bieu 7'!Q69</f>
        <v>1944728</v>
      </c>
      <c r="R68" s="339">
        <f>'[5]Bieu 7'!R69</f>
        <v>271008458</v>
      </c>
      <c r="S68" s="339">
        <f>'[5]Bieu 7'!S69</f>
        <v>532050053</v>
      </c>
      <c r="T68" s="341">
        <f t="shared" si="4"/>
        <v>0.050090734084369135</v>
      </c>
      <c r="U68" s="341">
        <f t="shared" si="5"/>
        <v>0.5034795788834301</v>
      </c>
      <c r="V68" s="184">
        <v>39</v>
      </c>
      <c r="W68" s="184">
        <v>49</v>
      </c>
      <c r="X68" s="358">
        <f t="shared" si="3"/>
        <v>261041595</v>
      </c>
    </row>
    <row r="69" spans="1:24" s="184" customFormat="1" ht="20.25" customHeight="1">
      <c r="A69" s="199">
        <v>56</v>
      </c>
      <c r="B69" s="163" t="str">
        <f>'[5]Bieu 7'!B70</f>
        <v>Tuyên Quang</v>
      </c>
      <c r="C69" s="339">
        <f>'[5]Bieu 7'!C70</f>
        <v>93808019</v>
      </c>
      <c r="D69" s="339">
        <v>78984739</v>
      </c>
      <c r="E69" s="339">
        <v>14823280</v>
      </c>
      <c r="F69" s="339">
        <f>'[5]Bieu 7'!F70</f>
        <v>1489265</v>
      </c>
      <c r="G69" s="339">
        <f>'[5]Bieu 7'!G70</f>
        <v>0</v>
      </c>
      <c r="H69" s="339">
        <f>'[5]Bieu 7'!H70</f>
        <v>92318754</v>
      </c>
      <c r="I69" s="339">
        <f>'[5]Bieu 7'!I70</f>
        <v>63342563</v>
      </c>
      <c r="J69" s="339">
        <f>'[5]Bieu 7'!J70</f>
        <v>4381029</v>
      </c>
      <c r="K69" s="339">
        <f>'[5]Bieu 7'!K70</f>
        <v>237385</v>
      </c>
      <c r="L69" s="339">
        <f>'[5]Bieu 7'!L70</f>
        <v>23590</v>
      </c>
      <c r="M69" s="339">
        <f>'[5]Bieu 7'!M70</f>
        <v>37793528</v>
      </c>
      <c r="N69" s="339">
        <f>'[5]Bieu 7'!N70</f>
        <v>19093538</v>
      </c>
      <c r="O69" s="339">
        <f>'[5]Bieu 7'!O70</f>
        <v>1568600</v>
      </c>
      <c r="P69" s="339">
        <f>'[5]Bieu 7'!P70</f>
        <v>0</v>
      </c>
      <c r="Q69" s="339">
        <f>'[5]Bieu 7'!Q70</f>
        <v>244893</v>
      </c>
      <c r="R69" s="339">
        <f>'[5]Bieu 7'!R70</f>
        <v>28976191</v>
      </c>
      <c r="S69" s="339">
        <f>'[5]Bieu 7'!S70</f>
        <v>87676750</v>
      </c>
      <c r="T69" s="341">
        <f t="shared" si="4"/>
        <v>0.07328412018945302</v>
      </c>
      <c r="U69" s="341">
        <f t="shared" si="5"/>
        <v>0.6861288769127019</v>
      </c>
      <c r="V69" s="184">
        <v>56</v>
      </c>
      <c r="W69" s="184">
        <v>36</v>
      </c>
      <c r="X69" s="358">
        <f t="shared" si="3"/>
        <v>58700559</v>
      </c>
    </row>
    <row r="70" spans="1:24" s="184" customFormat="1" ht="20.25" customHeight="1">
      <c r="A70" s="197">
        <v>57</v>
      </c>
      <c r="B70" s="163" t="str">
        <f>'[5]Bieu 7'!B71</f>
        <v>Thái Bình</v>
      </c>
      <c r="C70" s="339">
        <f>'[5]Bieu 7'!C71</f>
        <v>721334026</v>
      </c>
      <c r="D70" s="339">
        <v>694297592</v>
      </c>
      <c r="E70" s="339">
        <v>27036434</v>
      </c>
      <c r="F70" s="339">
        <f>'[5]Bieu 7'!F71</f>
        <v>290271</v>
      </c>
      <c r="G70" s="339">
        <f>'[5]Bieu 7'!G71</f>
        <v>0</v>
      </c>
      <c r="H70" s="339">
        <f>'[5]Bieu 7'!H71</f>
        <v>721043755</v>
      </c>
      <c r="I70" s="339">
        <f>'[5]Bieu 7'!I71</f>
        <v>549297947</v>
      </c>
      <c r="J70" s="339">
        <f>'[5]Bieu 7'!J71</f>
        <v>11254665</v>
      </c>
      <c r="K70" s="339">
        <f>'[5]Bieu 7'!K71</f>
        <v>2478378</v>
      </c>
      <c r="L70" s="339">
        <f>'[5]Bieu 7'!L71</f>
        <v>5716</v>
      </c>
      <c r="M70" s="339">
        <f>'[5]Bieu 7'!M71</f>
        <v>425436304</v>
      </c>
      <c r="N70" s="339">
        <f>'[5]Bieu 7'!N71</f>
        <v>943937</v>
      </c>
      <c r="O70" s="339">
        <f>'[5]Bieu 7'!O71</f>
        <v>77088931</v>
      </c>
      <c r="P70" s="339">
        <f>'[5]Bieu 7'!P71</f>
        <v>0</v>
      </c>
      <c r="Q70" s="339">
        <f>'[5]Bieu 7'!Q71</f>
        <v>32090016</v>
      </c>
      <c r="R70" s="339">
        <f>'[5]Bieu 7'!R71</f>
        <v>171745808</v>
      </c>
      <c r="S70" s="339">
        <f>'[5]Bieu 7'!S71</f>
        <v>707304996</v>
      </c>
      <c r="T70" s="341">
        <f t="shared" si="4"/>
        <v>0.02501148798213149</v>
      </c>
      <c r="U70" s="341">
        <f t="shared" si="5"/>
        <v>0.7618094508009434</v>
      </c>
      <c r="V70" s="184">
        <v>30</v>
      </c>
      <c r="W70" s="184">
        <v>62</v>
      </c>
      <c r="X70" s="358">
        <f t="shared" si="3"/>
        <v>535559188</v>
      </c>
    </row>
    <row r="71" spans="1:24" s="184" customFormat="1" ht="20.25" customHeight="1">
      <c r="A71" s="199">
        <v>58</v>
      </c>
      <c r="B71" s="163" t="str">
        <f>'[5]Bieu 7'!B72</f>
        <v>Thái Nguyên</v>
      </c>
      <c r="C71" s="339">
        <f>'[5]Bieu 7'!C72</f>
        <v>584209300</v>
      </c>
      <c r="D71" s="339">
        <v>504210312</v>
      </c>
      <c r="E71" s="339">
        <v>79998988</v>
      </c>
      <c r="F71" s="339">
        <f>'[5]Bieu 7'!F72</f>
        <v>886530</v>
      </c>
      <c r="G71" s="339">
        <f>'[5]Bieu 7'!G72</f>
        <v>0</v>
      </c>
      <c r="H71" s="339">
        <f>'[5]Bieu 7'!H72</f>
        <v>583322770</v>
      </c>
      <c r="I71" s="339">
        <f>'[5]Bieu 7'!I72</f>
        <v>205444157</v>
      </c>
      <c r="J71" s="339">
        <f>'[5]Bieu 7'!J72</f>
        <v>10017192</v>
      </c>
      <c r="K71" s="339">
        <f>'[5]Bieu 7'!K72</f>
        <v>4049678</v>
      </c>
      <c r="L71" s="339">
        <f>'[5]Bieu 7'!L72</f>
        <v>57294</v>
      </c>
      <c r="M71" s="339">
        <f>'[5]Bieu 7'!M72</f>
        <v>171373738</v>
      </c>
      <c r="N71" s="339">
        <f>'[5]Bieu 7'!N72</f>
        <v>13566947</v>
      </c>
      <c r="O71" s="339">
        <f>'[5]Bieu 7'!O72</f>
        <v>22089</v>
      </c>
      <c r="P71" s="339">
        <f>'[5]Bieu 7'!P72</f>
        <v>202900</v>
      </c>
      <c r="Q71" s="339">
        <f>'[5]Bieu 7'!Q72</f>
        <v>6154319</v>
      </c>
      <c r="R71" s="339">
        <f>'[5]Bieu 7'!R72</f>
        <v>377878613</v>
      </c>
      <c r="S71" s="339">
        <f>'[5]Bieu 7'!S72</f>
        <v>569198606</v>
      </c>
      <c r="T71" s="341">
        <f t="shared" si="4"/>
        <v>0.06874940716858645</v>
      </c>
      <c r="U71" s="341">
        <f t="shared" si="5"/>
        <v>0.35219636120153514</v>
      </c>
      <c r="V71" s="184">
        <v>38</v>
      </c>
      <c r="W71" s="184">
        <v>41</v>
      </c>
      <c r="X71" s="358">
        <f t="shared" si="3"/>
        <v>191319993</v>
      </c>
    </row>
    <row r="72" spans="1:24" s="184" customFormat="1" ht="20.25" customHeight="1">
      <c r="A72" s="197">
        <v>59</v>
      </c>
      <c r="B72" s="163" t="str">
        <f>'[5]Bieu 7'!B73</f>
        <v>Thanh Hóa</v>
      </c>
      <c r="C72" s="339">
        <f>'[5]Bieu 7'!C73</f>
        <v>856176880</v>
      </c>
      <c r="D72" s="339">
        <v>557717500</v>
      </c>
      <c r="E72" s="339">
        <v>298459380</v>
      </c>
      <c r="F72" s="339">
        <f>'[5]Bieu 7'!F73</f>
        <v>4007670</v>
      </c>
      <c r="G72" s="339">
        <f>'[5]Bieu 7'!G73</f>
        <v>0</v>
      </c>
      <c r="H72" s="339">
        <f>'[5]Bieu 7'!H73</f>
        <v>852169210</v>
      </c>
      <c r="I72" s="339">
        <f>'[5]Bieu 7'!I73</f>
        <v>730576610</v>
      </c>
      <c r="J72" s="339">
        <f>'[5]Bieu 7'!J73</f>
        <v>34709442</v>
      </c>
      <c r="K72" s="339">
        <f>'[5]Bieu 7'!K73</f>
        <v>12937314</v>
      </c>
      <c r="L72" s="339">
        <f>'[5]Bieu 7'!L73</f>
        <v>24656</v>
      </c>
      <c r="M72" s="339">
        <f>'[5]Bieu 7'!M73</f>
        <v>652295798</v>
      </c>
      <c r="N72" s="339">
        <f>'[5]Bieu 7'!N73</f>
        <v>8834071</v>
      </c>
      <c r="O72" s="339">
        <f>'[5]Bieu 7'!O73</f>
        <v>18878432</v>
      </c>
      <c r="P72" s="339">
        <f>'[5]Bieu 7'!P73</f>
        <v>0</v>
      </c>
      <c r="Q72" s="339">
        <f>'[5]Bieu 7'!Q73</f>
        <v>2896897</v>
      </c>
      <c r="R72" s="339">
        <f>'[5]Bieu 7'!R73</f>
        <v>121592600</v>
      </c>
      <c r="S72" s="339">
        <f>'[5]Bieu 7'!S73</f>
        <v>804497798</v>
      </c>
      <c r="T72" s="341">
        <f t="shared" si="4"/>
        <v>0.06525176326135051</v>
      </c>
      <c r="U72" s="341">
        <f t="shared" si="5"/>
        <v>0.8573140186559897</v>
      </c>
      <c r="V72" s="184">
        <v>28</v>
      </c>
      <c r="W72" s="184">
        <v>45</v>
      </c>
      <c r="X72" s="358">
        <f t="shared" si="3"/>
        <v>682905198</v>
      </c>
    </row>
    <row r="73" spans="1:24" s="184" customFormat="1" ht="20.25" customHeight="1">
      <c r="A73" s="199">
        <v>60</v>
      </c>
      <c r="B73" s="163" t="str">
        <f>'[5]Bieu 7'!B74</f>
        <v>Trà Vinh</v>
      </c>
      <c r="C73" s="339">
        <f>'[5]Bieu 7'!C74</f>
        <v>610855778</v>
      </c>
      <c r="D73" s="339">
        <v>515628354</v>
      </c>
      <c r="E73" s="339">
        <v>95227424</v>
      </c>
      <c r="F73" s="339">
        <f>'[5]Bieu 7'!F74</f>
        <v>3556027</v>
      </c>
      <c r="G73" s="339">
        <f>'[5]Bieu 7'!G74</f>
        <v>7097731</v>
      </c>
      <c r="H73" s="339">
        <f>'[5]Bieu 7'!H74</f>
        <v>607299751</v>
      </c>
      <c r="I73" s="339">
        <f>'[5]Bieu 7'!I74</f>
        <v>447992567</v>
      </c>
      <c r="J73" s="339">
        <f>'[5]Bieu 7'!J74</f>
        <v>40300318</v>
      </c>
      <c r="K73" s="339">
        <f>'[5]Bieu 7'!K74</f>
        <v>3317424</v>
      </c>
      <c r="L73" s="339">
        <f>'[5]Bieu 7'!L74</f>
        <v>4401</v>
      </c>
      <c r="M73" s="339">
        <f>'[5]Bieu 7'!M74</f>
        <v>381164255</v>
      </c>
      <c r="N73" s="339">
        <f>'[5]Bieu 7'!N74</f>
        <v>11438003</v>
      </c>
      <c r="O73" s="339">
        <f>'[5]Bieu 7'!O74</f>
        <v>202728</v>
      </c>
      <c r="P73" s="339">
        <f>'[5]Bieu 7'!P74</f>
        <v>0</v>
      </c>
      <c r="Q73" s="339">
        <f>'[5]Bieu 7'!Q74</f>
        <v>11565438</v>
      </c>
      <c r="R73" s="339">
        <f>'[5]Bieu 7'!R74</f>
        <v>159307184</v>
      </c>
      <c r="S73" s="339">
        <f>'[5]Bieu 7'!S74</f>
        <v>563677608</v>
      </c>
      <c r="T73" s="341">
        <f t="shared" si="4"/>
        <v>0.09737247046779685</v>
      </c>
      <c r="U73" s="341">
        <f t="shared" si="5"/>
        <v>0.7376794840806711</v>
      </c>
      <c r="V73" s="184">
        <v>35</v>
      </c>
      <c r="W73" s="184">
        <v>21</v>
      </c>
      <c r="X73" s="358">
        <f t="shared" si="3"/>
        <v>404370424</v>
      </c>
    </row>
    <row r="74" spans="1:24" s="184" customFormat="1" ht="20.25" customHeight="1">
      <c r="A74" s="197">
        <v>61</v>
      </c>
      <c r="B74" s="163" t="str">
        <f>'[5]Bieu 7'!B75</f>
        <v>Vĩnh Long</v>
      </c>
      <c r="C74" s="339">
        <f>'[5]Bieu 7'!C75</f>
        <v>1256889640.117</v>
      </c>
      <c r="D74" s="339">
        <v>953639409.76</v>
      </c>
      <c r="E74" s="339">
        <v>303250230.3570001</v>
      </c>
      <c r="F74" s="339">
        <f>'[5]Bieu 7'!F75</f>
        <v>10248990</v>
      </c>
      <c r="G74" s="339">
        <f>'[5]Bieu 7'!G75</f>
        <v>0</v>
      </c>
      <c r="H74" s="339">
        <f>'[5]Bieu 7'!H75</f>
        <v>1246640650.117</v>
      </c>
      <c r="I74" s="339">
        <f>'[5]Bieu 7'!I75</f>
        <v>757067858.427</v>
      </c>
      <c r="J74" s="339">
        <f>'[5]Bieu 7'!J75</f>
        <v>36749620</v>
      </c>
      <c r="K74" s="339">
        <f>'[5]Bieu 7'!K75</f>
        <v>10627158</v>
      </c>
      <c r="L74" s="339">
        <f>'[5]Bieu 7'!L75</f>
        <v>0</v>
      </c>
      <c r="M74" s="339">
        <f>'[5]Bieu 7'!M75</f>
        <v>645809648.427</v>
      </c>
      <c r="N74" s="339">
        <f>'[5]Bieu 7'!N75</f>
        <v>53470176</v>
      </c>
      <c r="O74" s="339">
        <f>'[5]Bieu 7'!O75</f>
        <v>5256716</v>
      </c>
      <c r="P74" s="339">
        <f>'[5]Bieu 7'!P75</f>
        <v>0</v>
      </c>
      <c r="Q74" s="339">
        <f>'[5]Bieu 7'!Q75</f>
        <v>5154540</v>
      </c>
      <c r="R74" s="339">
        <f>'[5]Bieu 7'!R75</f>
        <v>489572791.69</v>
      </c>
      <c r="S74" s="339">
        <f>'[5]Bieu 7'!S75</f>
        <v>1199263872.117</v>
      </c>
      <c r="T74" s="341">
        <f t="shared" si="4"/>
        <v>0.06257930180583447</v>
      </c>
      <c r="U74" s="341">
        <f t="shared" si="5"/>
        <v>0.6072863566224537</v>
      </c>
      <c r="V74" s="184">
        <v>17</v>
      </c>
      <c r="W74" s="184">
        <v>47</v>
      </c>
      <c r="X74" s="358">
        <f t="shared" si="3"/>
        <v>709691080.427</v>
      </c>
    </row>
    <row r="75" spans="1:24" s="184" customFormat="1" ht="20.25" customHeight="1">
      <c r="A75" s="199">
        <v>62</v>
      </c>
      <c r="B75" s="163" t="str">
        <f>'[5]Bieu 7'!B76</f>
        <v>Vĩnh Phúc</v>
      </c>
      <c r="C75" s="339">
        <f>'[5]Bieu 7'!C76</f>
        <v>491589897</v>
      </c>
      <c r="D75" s="339">
        <v>362983367</v>
      </c>
      <c r="E75" s="339">
        <v>128606530</v>
      </c>
      <c r="F75" s="339">
        <f>'[5]Bieu 7'!F76</f>
        <v>8170691</v>
      </c>
      <c r="G75" s="339">
        <f>'[5]Bieu 7'!G76</f>
        <v>29147693</v>
      </c>
      <c r="H75" s="339">
        <f>'[5]Bieu 7'!H76</f>
        <v>483419206</v>
      </c>
      <c r="I75" s="339">
        <f>'[5]Bieu 7'!I76</f>
        <v>386280493</v>
      </c>
      <c r="J75" s="339">
        <f>'[5]Bieu 7'!J76</f>
        <v>34942168</v>
      </c>
      <c r="K75" s="339">
        <f>'[5]Bieu 7'!K76</f>
        <v>7515020</v>
      </c>
      <c r="L75" s="339">
        <f>'[5]Bieu 7'!L76</f>
        <v>4900</v>
      </c>
      <c r="M75" s="339">
        <f>'[5]Bieu 7'!M76</f>
        <v>317022687</v>
      </c>
      <c r="N75" s="339">
        <f>'[5]Bieu 7'!N76</f>
        <v>16736646</v>
      </c>
      <c r="O75" s="339">
        <f>'[5]Bieu 7'!O76</f>
        <v>8484153</v>
      </c>
      <c r="P75" s="339">
        <f>'[5]Bieu 7'!P76</f>
        <v>0</v>
      </c>
      <c r="Q75" s="339">
        <f>'[5]Bieu 7'!Q76</f>
        <v>1574919</v>
      </c>
      <c r="R75" s="339">
        <f>'[5]Bieu 7'!R76</f>
        <v>97138713</v>
      </c>
      <c r="S75" s="339">
        <f>'[5]Bieu 7'!S76</f>
        <v>440957118</v>
      </c>
      <c r="T75" s="341">
        <f t="shared" si="4"/>
        <v>0.10992553020273793</v>
      </c>
      <c r="U75" s="341">
        <f t="shared" si="5"/>
        <v>0.7990590531067977</v>
      </c>
      <c r="V75" s="184">
        <v>42</v>
      </c>
      <c r="W75" s="184">
        <v>17</v>
      </c>
      <c r="X75" s="358">
        <f t="shared" si="3"/>
        <v>343818405</v>
      </c>
    </row>
    <row r="76" spans="1:24" s="184" customFormat="1" ht="20.25" customHeight="1">
      <c r="A76" s="197">
        <v>63</v>
      </c>
      <c r="B76" s="163" t="str">
        <f>'[5]Bieu 7'!B77</f>
        <v>Yên Bái</v>
      </c>
      <c r="C76" s="339">
        <f>'[5]Bieu 7'!C77</f>
        <v>159956232</v>
      </c>
      <c r="D76" s="339">
        <v>147186665</v>
      </c>
      <c r="E76" s="339">
        <v>12769567</v>
      </c>
      <c r="F76" s="339">
        <f>'[5]Bieu 7'!F77</f>
        <v>1155568</v>
      </c>
      <c r="G76" s="339">
        <f>'[5]Bieu 7'!G77</f>
        <v>0</v>
      </c>
      <c r="H76" s="339">
        <f>'[5]Bieu 7'!H77</f>
        <v>158800664</v>
      </c>
      <c r="I76" s="339">
        <f>'[5]Bieu 7'!I77</f>
        <v>91768294</v>
      </c>
      <c r="J76" s="339">
        <f>'[5]Bieu 7'!J77</f>
        <v>6628021</v>
      </c>
      <c r="K76" s="339">
        <f>'[5]Bieu 7'!K77</f>
        <v>642247</v>
      </c>
      <c r="L76" s="339">
        <f>'[5]Bieu 7'!L77</f>
        <v>29306</v>
      </c>
      <c r="M76" s="339">
        <f>'[5]Bieu 7'!M77</f>
        <v>32290376</v>
      </c>
      <c r="N76" s="339">
        <f>'[5]Bieu 7'!N77</f>
        <v>50456201</v>
      </c>
      <c r="O76" s="339">
        <f>'[5]Bieu 7'!O77</f>
        <v>1722143</v>
      </c>
      <c r="P76" s="339">
        <f>'[5]Bieu 7'!P77</f>
        <v>0</v>
      </c>
      <c r="Q76" s="339">
        <f>'[5]Bieu 7'!Q77</f>
        <v>0</v>
      </c>
      <c r="R76" s="339">
        <f>'[5]Bieu 7'!R77</f>
        <v>67032370</v>
      </c>
      <c r="S76" s="339">
        <f>'[5]Bieu 7'!S77</f>
        <v>151501090</v>
      </c>
      <c r="T76" s="341">
        <f t="shared" si="4"/>
        <v>0.07954352948960781</v>
      </c>
      <c r="U76" s="341">
        <f t="shared" si="5"/>
        <v>0.5778835660284141</v>
      </c>
      <c r="V76" s="184">
        <v>54</v>
      </c>
      <c r="W76" s="184">
        <v>34</v>
      </c>
      <c r="X76" s="358">
        <f t="shared" si="3"/>
        <v>84468720</v>
      </c>
    </row>
    <row r="77" spans="2:21" ht="15.75">
      <c r="B77" s="385"/>
      <c r="C77" s="385"/>
      <c r="D77" s="385"/>
      <c r="E77" s="385"/>
      <c r="F77" s="247"/>
      <c r="G77" s="247"/>
      <c r="H77" s="153"/>
      <c r="I77" s="153"/>
      <c r="J77" s="153"/>
      <c r="K77" s="153"/>
      <c r="L77" s="153"/>
      <c r="M77" s="153"/>
      <c r="N77" s="153"/>
      <c r="O77" s="153"/>
      <c r="P77" s="386" t="str">
        <f>TT!B8</f>
        <v>Hà Nội, ngày 10 tháng 01 năm 2017</v>
      </c>
      <c r="Q77" s="386"/>
      <c r="R77" s="386"/>
      <c r="S77" s="386"/>
      <c r="T77" s="386"/>
      <c r="U77" s="355"/>
    </row>
    <row r="78" spans="2:18" ht="15.75" customHeight="1">
      <c r="B78" s="187"/>
      <c r="C78" s="381" t="s">
        <v>481</v>
      </c>
      <c r="D78" s="381"/>
      <c r="E78" s="381"/>
      <c r="F78" s="246"/>
      <c r="G78" s="246"/>
      <c r="H78" s="336"/>
      <c r="I78" s="336"/>
      <c r="J78" s="336"/>
      <c r="K78" s="336"/>
      <c r="L78" s="336"/>
      <c r="M78" s="336"/>
      <c r="N78" s="336"/>
      <c r="O78" s="371" t="str">
        <f>TT!B5</f>
        <v>KT. GIÁM ĐỐC</v>
      </c>
      <c r="P78" s="371"/>
      <c r="Q78" s="371"/>
      <c r="R78" s="371"/>
    </row>
    <row r="79" spans="2:18" ht="15.75">
      <c r="B79" s="187"/>
      <c r="C79" s="336"/>
      <c r="D79" s="336"/>
      <c r="E79" s="336"/>
      <c r="F79" s="336"/>
      <c r="G79" s="336"/>
      <c r="H79" s="336"/>
      <c r="I79" s="336"/>
      <c r="J79" s="336"/>
      <c r="K79" s="336"/>
      <c r="L79" s="336"/>
      <c r="M79" s="336"/>
      <c r="N79" s="336"/>
      <c r="O79" s="371" t="s">
        <v>514</v>
      </c>
      <c r="P79" s="371"/>
      <c r="Q79" s="371"/>
      <c r="R79" s="371"/>
    </row>
    <row r="80" spans="2:18" ht="15.75">
      <c r="B80" s="187"/>
      <c r="C80" s="336"/>
      <c r="D80" s="336"/>
      <c r="E80" s="336"/>
      <c r="F80" s="336"/>
      <c r="G80" s="336"/>
      <c r="H80" s="336"/>
      <c r="I80" s="336"/>
      <c r="J80" s="336"/>
      <c r="K80" s="336"/>
      <c r="L80" s="336"/>
      <c r="M80" s="336"/>
      <c r="N80" s="336"/>
      <c r="O80" s="340"/>
      <c r="P80" s="340"/>
      <c r="Q80" s="340"/>
      <c r="R80" s="340"/>
    </row>
    <row r="81" spans="2:18" ht="15.75">
      <c r="B81" s="187"/>
      <c r="C81" s="336"/>
      <c r="D81" s="336"/>
      <c r="E81" s="336"/>
      <c r="F81" s="336"/>
      <c r="G81" s="336"/>
      <c r="H81" s="336"/>
      <c r="I81" s="336"/>
      <c r="J81" s="336"/>
      <c r="K81" s="336"/>
      <c r="L81" s="336"/>
      <c r="M81" s="336"/>
      <c r="N81" s="336"/>
      <c r="O81" s="340"/>
      <c r="P81" s="340"/>
      <c r="Q81" s="340"/>
      <c r="R81" s="340"/>
    </row>
    <row r="82" spans="2:18" ht="15.75">
      <c r="B82" s="187"/>
      <c r="C82" s="336"/>
      <c r="D82" s="336"/>
      <c r="E82" s="336"/>
      <c r="F82" s="336"/>
      <c r="G82" s="336"/>
      <c r="H82" s="336"/>
      <c r="I82" s="336"/>
      <c r="J82" s="336"/>
      <c r="K82" s="336"/>
      <c r="L82" s="336"/>
      <c r="M82" s="336"/>
      <c r="N82" s="336"/>
      <c r="O82" s="340"/>
      <c r="P82" s="340"/>
      <c r="Q82" s="340"/>
      <c r="R82" s="340"/>
    </row>
    <row r="83" spans="2:18" ht="11.25" customHeight="1">
      <c r="B83" s="187"/>
      <c r="C83" s="336"/>
      <c r="D83" s="336"/>
      <c r="E83" s="336"/>
      <c r="F83" s="336"/>
      <c r="G83" s="336"/>
      <c r="H83" s="336"/>
      <c r="I83" s="336"/>
      <c r="J83" s="336"/>
      <c r="K83" s="336"/>
      <c r="L83" s="336"/>
      <c r="M83" s="336"/>
      <c r="N83" s="336"/>
      <c r="O83" s="340"/>
      <c r="P83" s="340"/>
      <c r="Q83" s="340"/>
      <c r="R83" s="340"/>
    </row>
    <row r="84" spans="2:18" ht="15.75">
      <c r="B84" s="187"/>
      <c r="C84" s="336"/>
      <c r="D84" s="336"/>
      <c r="E84" s="336"/>
      <c r="F84" s="336"/>
      <c r="G84" s="336"/>
      <c r="H84" s="336"/>
      <c r="I84" s="336"/>
      <c r="J84" s="336"/>
      <c r="K84" s="336"/>
      <c r="L84" s="336"/>
      <c r="M84" s="336"/>
      <c r="N84" s="336"/>
      <c r="O84" s="340"/>
      <c r="P84" s="340"/>
      <c r="Q84" s="340"/>
      <c r="R84" s="340"/>
    </row>
    <row r="85" spans="2:18" ht="15.75">
      <c r="B85" s="187"/>
      <c r="C85" s="381" t="str">
        <f>TT!B7</f>
        <v>Đinh Nam Hải</v>
      </c>
      <c r="D85" s="381"/>
      <c r="E85" s="381"/>
      <c r="F85" s="246"/>
      <c r="G85" s="246"/>
      <c r="H85" s="336"/>
      <c r="I85" s="336"/>
      <c r="J85" s="336"/>
      <c r="K85" s="336"/>
      <c r="L85" s="336"/>
      <c r="M85" s="336"/>
      <c r="N85" s="336"/>
      <c r="O85" s="371" t="str">
        <f>TT!B6</f>
        <v>Nguyễn Đình Vĩnh</v>
      </c>
      <c r="P85" s="371"/>
      <c r="Q85" s="371"/>
      <c r="R85" s="371"/>
    </row>
    <row r="86" ht="12.75">
      <c r="B86" s="187"/>
    </row>
  </sheetData>
  <sheetProtection/>
  <mergeCells count="41">
    <mergeCell ref="D9:D11"/>
    <mergeCell ref="O10:O11"/>
    <mergeCell ref="C85:E85"/>
    <mergeCell ref="O85:R85"/>
    <mergeCell ref="P10:P11"/>
    <mergeCell ref="Q10:Q11"/>
    <mergeCell ref="A12:B12"/>
    <mergeCell ref="B77:E77"/>
    <mergeCell ref="P77:T77"/>
    <mergeCell ref="C78:E78"/>
    <mergeCell ref="O78:R78"/>
    <mergeCell ref="F7:F11"/>
    <mergeCell ref="G7:G11"/>
    <mergeCell ref="E9:E11"/>
    <mergeCell ref="I9:I11"/>
    <mergeCell ref="J9:Q9"/>
    <mergeCell ref="J10:J11"/>
    <mergeCell ref="K10:K11"/>
    <mergeCell ref="L10:L11"/>
    <mergeCell ref="M10:M11"/>
    <mergeCell ref="N10:N11"/>
    <mergeCell ref="O79:R79"/>
    <mergeCell ref="A3:U3"/>
    <mergeCell ref="A4:U4"/>
    <mergeCell ref="A5:U5"/>
    <mergeCell ref="U7:U11"/>
    <mergeCell ref="S7:S11"/>
    <mergeCell ref="T7:T11"/>
    <mergeCell ref="C8:C11"/>
    <mergeCell ref="D8:E8"/>
    <mergeCell ref="H8:H11"/>
    <mergeCell ref="B1:H1"/>
    <mergeCell ref="B2:H2"/>
    <mergeCell ref="Q6:T6"/>
    <mergeCell ref="A7:A11"/>
    <mergeCell ref="B7:B11"/>
    <mergeCell ref="X7:X11"/>
    <mergeCell ref="H7:R7"/>
    <mergeCell ref="I8:Q8"/>
    <mergeCell ref="R8:R11"/>
    <mergeCell ref="C7:E7"/>
  </mergeCells>
  <printOptions/>
  <pageMargins left="0.35433070866141736" right="0.2362204724409449" top="0.4724409448818898" bottom="0.5511811023622047" header="0.31496062992125984" footer="0.31496062992125984"/>
  <pageSetup horizontalDpi="600" verticalDpi="600" orientation="landscape" paperSize="9" scale="95"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1:AC90"/>
  <sheetViews>
    <sheetView view="pageBreakPreview" zoomScaleSheetLayoutView="100" workbookViewId="0" topLeftCell="A13">
      <selection activeCell="C16" sqref="C16:T16"/>
    </sheetView>
  </sheetViews>
  <sheetFormatPr defaultColWidth="9.00390625" defaultRowHeight="15.75"/>
  <cols>
    <col min="1" max="1" width="2.50390625" style="181" customWidth="1"/>
    <col min="2" max="2" width="10.25390625" style="181" customWidth="1"/>
    <col min="3" max="3" width="6.625" style="181" customWidth="1"/>
    <col min="4" max="5" width="6.25390625" style="181" customWidth="1"/>
    <col min="6" max="6" width="6.625" style="181" customWidth="1"/>
    <col min="7" max="7" width="6.50390625" style="181" customWidth="1"/>
    <col min="8" max="8" width="5.625" style="181" customWidth="1"/>
    <col min="9" max="9" width="6.25390625" style="181" customWidth="1"/>
    <col min="10" max="10" width="5.125" style="181" customWidth="1"/>
    <col min="11" max="11" width="5.875" style="181" customWidth="1"/>
    <col min="12" max="12" width="4.75390625" style="181" customWidth="1"/>
    <col min="13" max="13" width="6.25390625" style="181" customWidth="1"/>
    <col min="14" max="14" width="6.50390625" style="181" customWidth="1"/>
    <col min="15" max="15" width="5.50390625" style="181" customWidth="1"/>
    <col min="16" max="16" width="6.375" style="181" customWidth="1"/>
    <col min="17" max="17" width="6.25390625" style="181" customWidth="1"/>
    <col min="18" max="18" width="4.50390625" style="181" customWidth="1"/>
    <col min="19" max="19" width="5.75390625" style="181" customWidth="1"/>
    <col min="20" max="20" width="6.375" style="181" customWidth="1"/>
    <col min="21" max="22" width="5.625" style="181" customWidth="1"/>
    <col min="23" max="29" width="9.00390625" style="181" hidden="1" customWidth="1"/>
    <col min="30" max="16384" width="9.00390625" style="181" customWidth="1"/>
  </cols>
  <sheetData>
    <row r="1" spans="2:8" ht="18.75" customHeight="1">
      <c r="B1" s="364" t="s">
        <v>383</v>
      </c>
      <c r="C1" s="364"/>
      <c r="D1" s="364"/>
      <c r="E1" s="364"/>
      <c r="F1" s="364"/>
      <c r="G1" s="364"/>
      <c r="H1" s="364"/>
    </row>
    <row r="2" spans="2:8" ht="31.5" customHeight="1">
      <c r="B2" s="365" t="s">
        <v>384</v>
      </c>
      <c r="C2" s="365"/>
      <c r="D2" s="365"/>
      <c r="E2" s="365"/>
      <c r="F2" s="365"/>
      <c r="G2" s="365"/>
      <c r="H2" s="365"/>
    </row>
    <row r="3" spans="1:13" ht="6" customHeight="1">
      <c r="A3" s="389"/>
      <c r="B3" s="389"/>
      <c r="C3" s="389"/>
      <c r="D3" s="389"/>
      <c r="E3" s="389"/>
      <c r="F3" s="389"/>
      <c r="G3" s="389"/>
      <c r="H3" s="389"/>
      <c r="I3" s="389"/>
      <c r="J3" s="389"/>
      <c r="M3" s="182"/>
    </row>
    <row r="4" spans="1:22" ht="22.5" customHeight="1">
      <c r="A4" s="372" t="s">
        <v>389</v>
      </c>
      <c r="B4" s="406"/>
      <c r="C4" s="406"/>
      <c r="D4" s="406"/>
      <c r="E4" s="406"/>
      <c r="F4" s="406"/>
      <c r="G4" s="406"/>
      <c r="H4" s="406"/>
      <c r="I4" s="406"/>
      <c r="J4" s="406"/>
      <c r="K4" s="406"/>
      <c r="L4" s="406"/>
      <c r="M4" s="406"/>
      <c r="N4" s="406"/>
      <c r="O4" s="406"/>
      <c r="P4" s="406"/>
      <c r="Q4" s="406"/>
      <c r="R4" s="406"/>
      <c r="S4" s="406"/>
      <c r="T4" s="406"/>
      <c r="U4" s="406"/>
      <c r="V4" s="406"/>
    </row>
    <row r="5" spans="1:22" ht="22.5" customHeight="1">
      <c r="A5" s="406"/>
      <c r="B5" s="406"/>
      <c r="C5" s="406"/>
      <c r="D5" s="406"/>
      <c r="E5" s="406"/>
      <c r="F5" s="406"/>
      <c r="G5" s="406"/>
      <c r="H5" s="406"/>
      <c r="I5" s="406"/>
      <c r="J5" s="406"/>
      <c r="K5" s="406"/>
      <c r="L5" s="406"/>
      <c r="M5" s="406"/>
      <c r="N5" s="406"/>
      <c r="O5" s="406"/>
      <c r="P5" s="406"/>
      <c r="Q5" s="406"/>
      <c r="R5" s="406"/>
      <c r="S5" s="406"/>
      <c r="T5" s="406"/>
      <c r="U5" s="406"/>
      <c r="V5" s="406"/>
    </row>
    <row r="6" spans="1:22" ht="13.5" customHeight="1">
      <c r="A6" s="406"/>
      <c r="B6" s="406"/>
      <c r="C6" s="406"/>
      <c r="D6" s="406"/>
      <c r="E6" s="406"/>
      <c r="F6" s="406"/>
      <c r="G6" s="406"/>
      <c r="H6" s="406"/>
      <c r="I6" s="406"/>
      <c r="J6" s="406"/>
      <c r="K6" s="406"/>
      <c r="L6" s="406"/>
      <c r="M6" s="406"/>
      <c r="N6" s="406"/>
      <c r="O6" s="406"/>
      <c r="P6" s="406"/>
      <c r="Q6" s="406"/>
      <c r="R6" s="406"/>
      <c r="S6" s="406"/>
      <c r="T6" s="406"/>
      <c r="U6" s="406"/>
      <c r="V6" s="406"/>
    </row>
    <row r="7" spans="1:22" ht="15.75" customHeight="1">
      <c r="A7" s="193"/>
      <c r="B7" s="193"/>
      <c r="C7" s="193"/>
      <c r="D7" s="193"/>
      <c r="E7" s="193"/>
      <c r="F7" s="193"/>
      <c r="G7" s="193"/>
      <c r="H7" s="193"/>
      <c r="I7" s="193"/>
      <c r="J7" s="193"/>
      <c r="K7" s="193"/>
      <c r="L7" s="193"/>
      <c r="M7" s="193"/>
      <c r="N7" s="193"/>
      <c r="O7" s="193"/>
      <c r="P7" s="193"/>
      <c r="Q7" s="193"/>
      <c r="R7" s="193"/>
      <c r="S7" s="193"/>
      <c r="T7" s="405" t="s">
        <v>314</v>
      </c>
      <c r="U7" s="405"/>
      <c r="V7" s="405"/>
    </row>
    <row r="8" spans="1:29" ht="15" customHeight="1">
      <c r="A8" s="367" t="s">
        <v>58</v>
      </c>
      <c r="B8" s="367" t="s">
        <v>32</v>
      </c>
      <c r="C8" s="375" t="s">
        <v>315</v>
      </c>
      <c r="D8" s="375"/>
      <c r="E8" s="375"/>
      <c r="F8" s="369" t="s">
        <v>316</v>
      </c>
      <c r="G8" s="369"/>
      <c r="H8" s="369"/>
      <c r="I8" s="369"/>
      <c r="J8" s="369"/>
      <c r="K8" s="369"/>
      <c r="L8" s="369"/>
      <c r="M8" s="369"/>
      <c r="N8" s="369"/>
      <c r="O8" s="369"/>
      <c r="P8" s="369"/>
      <c r="Q8" s="369"/>
      <c r="R8" s="369"/>
      <c r="S8" s="369"/>
      <c r="T8" s="375" t="s">
        <v>317</v>
      </c>
      <c r="U8" s="375" t="s">
        <v>318</v>
      </c>
      <c r="V8" s="375" t="s">
        <v>319</v>
      </c>
      <c r="Y8" s="393" t="s">
        <v>320</v>
      </c>
      <c r="Z8" s="394"/>
      <c r="AA8" s="394"/>
      <c r="AB8" s="394"/>
      <c r="AC8" s="395"/>
    </row>
    <row r="9" spans="1:29" ht="33" customHeight="1">
      <c r="A9" s="367"/>
      <c r="B9" s="367"/>
      <c r="C9" s="375" t="s">
        <v>321</v>
      </c>
      <c r="D9" s="375" t="s">
        <v>7</v>
      </c>
      <c r="E9" s="375"/>
      <c r="F9" s="369" t="s">
        <v>322</v>
      </c>
      <c r="G9" s="369"/>
      <c r="H9" s="369"/>
      <c r="I9" s="369"/>
      <c r="J9" s="369"/>
      <c r="K9" s="369"/>
      <c r="L9" s="369"/>
      <c r="M9" s="369"/>
      <c r="N9" s="369"/>
      <c r="O9" s="369"/>
      <c r="P9" s="369" t="s">
        <v>323</v>
      </c>
      <c r="Q9" s="369"/>
      <c r="R9" s="369"/>
      <c r="S9" s="369"/>
      <c r="T9" s="375"/>
      <c r="U9" s="375"/>
      <c r="V9" s="375"/>
      <c r="Y9" s="396"/>
      <c r="Z9" s="397"/>
      <c r="AA9" s="397"/>
      <c r="AB9" s="397"/>
      <c r="AC9" s="398"/>
    </row>
    <row r="10" spans="1:29" ht="15" customHeight="1">
      <c r="A10" s="367"/>
      <c r="B10" s="367"/>
      <c r="C10" s="375"/>
      <c r="D10" s="375"/>
      <c r="E10" s="375"/>
      <c r="F10" s="375" t="s">
        <v>324</v>
      </c>
      <c r="G10" s="379" t="s">
        <v>7</v>
      </c>
      <c r="H10" s="380"/>
      <c r="I10" s="380"/>
      <c r="J10" s="380"/>
      <c r="K10" s="380"/>
      <c r="L10" s="380"/>
      <c r="M10" s="380"/>
      <c r="N10" s="380"/>
      <c r="O10" s="402"/>
      <c r="P10" s="375" t="s">
        <v>17</v>
      </c>
      <c r="Q10" s="375" t="s">
        <v>7</v>
      </c>
      <c r="R10" s="375"/>
      <c r="S10" s="375"/>
      <c r="T10" s="375"/>
      <c r="U10" s="375"/>
      <c r="V10" s="375"/>
      <c r="Y10" s="399"/>
      <c r="Z10" s="400"/>
      <c r="AA10" s="400"/>
      <c r="AB10" s="400"/>
      <c r="AC10" s="401"/>
    </row>
    <row r="11" spans="1:29" ht="15" customHeight="1">
      <c r="A11" s="367"/>
      <c r="B11" s="367"/>
      <c r="C11" s="375"/>
      <c r="D11" s="376" t="s">
        <v>325</v>
      </c>
      <c r="E11" s="376" t="s">
        <v>326</v>
      </c>
      <c r="F11" s="375"/>
      <c r="G11" s="375" t="s">
        <v>327</v>
      </c>
      <c r="H11" s="404" t="s">
        <v>328</v>
      </c>
      <c r="I11" s="404"/>
      <c r="J11" s="404"/>
      <c r="K11" s="404"/>
      <c r="L11" s="370"/>
      <c r="M11" s="403" t="s">
        <v>329</v>
      </c>
      <c r="N11" s="404"/>
      <c r="O11" s="370"/>
      <c r="P11" s="375"/>
      <c r="Q11" s="390" t="s">
        <v>330</v>
      </c>
      <c r="R11" s="390" t="s">
        <v>331</v>
      </c>
      <c r="S11" s="376" t="s">
        <v>332</v>
      </c>
      <c r="T11" s="375"/>
      <c r="U11" s="375"/>
      <c r="V11" s="375"/>
      <c r="Y11" s="390" t="s">
        <v>333</v>
      </c>
      <c r="Z11" s="390" t="s">
        <v>334</v>
      </c>
      <c r="AA11" s="390" t="s">
        <v>335</v>
      </c>
      <c r="AB11" s="390" t="s">
        <v>336</v>
      </c>
      <c r="AC11" s="390" t="s">
        <v>337</v>
      </c>
    </row>
    <row r="12" spans="1:29" ht="12.75" customHeight="1">
      <c r="A12" s="367"/>
      <c r="B12" s="367"/>
      <c r="C12" s="375"/>
      <c r="D12" s="377"/>
      <c r="E12" s="377"/>
      <c r="F12" s="375"/>
      <c r="G12" s="375"/>
      <c r="H12" s="402" t="s">
        <v>338</v>
      </c>
      <c r="I12" s="375" t="s">
        <v>339</v>
      </c>
      <c r="J12" s="375" t="s">
        <v>340</v>
      </c>
      <c r="K12" s="375" t="s">
        <v>341</v>
      </c>
      <c r="L12" s="375" t="s">
        <v>342</v>
      </c>
      <c r="M12" s="376" t="s">
        <v>343</v>
      </c>
      <c r="N12" s="369" t="s">
        <v>344</v>
      </c>
      <c r="O12" s="369" t="s">
        <v>345</v>
      </c>
      <c r="P12" s="375"/>
      <c r="Q12" s="391"/>
      <c r="R12" s="391"/>
      <c r="S12" s="377"/>
      <c r="T12" s="375"/>
      <c r="U12" s="375"/>
      <c r="V12" s="375"/>
      <c r="Y12" s="391"/>
      <c r="Z12" s="391"/>
      <c r="AA12" s="391"/>
      <c r="AB12" s="391"/>
      <c r="AC12" s="391"/>
    </row>
    <row r="13" spans="1:29" ht="123.75" customHeight="1">
      <c r="A13" s="367"/>
      <c r="B13" s="367"/>
      <c r="C13" s="375"/>
      <c r="D13" s="378"/>
      <c r="E13" s="378"/>
      <c r="F13" s="375"/>
      <c r="G13" s="375"/>
      <c r="H13" s="402"/>
      <c r="I13" s="375"/>
      <c r="J13" s="375"/>
      <c r="K13" s="375"/>
      <c r="L13" s="375"/>
      <c r="M13" s="378"/>
      <c r="N13" s="369"/>
      <c r="O13" s="369"/>
      <c r="P13" s="375"/>
      <c r="Q13" s="392"/>
      <c r="R13" s="392"/>
      <c r="S13" s="378"/>
      <c r="T13" s="375"/>
      <c r="U13" s="375"/>
      <c r="V13" s="375"/>
      <c r="Y13" s="392"/>
      <c r="Z13" s="392"/>
      <c r="AA13" s="392"/>
      <c r="AB13" s="392"/>
      <c r="AC13" s="392"/>
    </row>
    <row r="14" spans="1:29" ht="13.5" customHeight="1">
      <c r="A14" s="383" t="s">
        <v>6</v>
      </c>
      <c r="B14" s="384"/>
      <c r="C14" s="144" t="s">
        <v>24</v>
      </c>
      <c r="D14" s="194">
        <v>2</v>
      </c>
      <c r="E14" s="144" t="s">
        <v>26</v>
      </c>
      <c r="F14" s="144" t="s">
        <v>33</v>
      </c>
      <c r="G14" s="194">
        <v>5</v>
      </c>
      <c r="H14" s="144" t="s">
        <v>35</v>
      </c>
      <c r="I14" s="144" t="s">
        <v>36</v>
      </c>
      <c r="J14" s="194">
        <v>8</v>
      </c>
      <c r="K14" s="144" t="s">
        <v>38</v>
      </c>
      <c r="L14" s="144" t="s">
        <v>51</v>
      </c>
      <c r="M14" s="194">
        <v>11</v>
      </c>
      <c r="N14" s="144" t="s">
        <v>54</v>
      </c>
      <c r="O14" s="144" t="s">
        <v>55</v>
      </c>
      <c r="P14" s="194">
        <v>14</v>
      </c>
      <c r="Q14" s="144" t="s">
        <v>59</v>
      </c>
      <c r="R14" s="144" t="s">
        <v>60</v>
      </c>
      <c r="S14" s="194">
        <v>17</v>
      </c>
      <c r="T14" s="144" t="s">
        <v>62</v>
      </c>
      <c r="U14" s="144" t="s">
        <v>63</v>
      </c>
      <c r="V14" s="194">
        <v>20</v>
      </c>
      <c r="Y14" s="183"/>
      <c r="Z14" s="183"/>
      <c r="AA14" s="183"/>
      <c r="AB14" s="183"/>
      <c r="AC14" s="183"/>
    </row>
    <row r="15" spans="1:29" ht="13.5" customHeight="1">
      <c r="A15" s="232"/>
      <c r="B15" s="195" t="s">
        <v>392</v>
      </c>
      <c r="C15" s="242">
        <f>C16+C17</f>
        <v>709605</v>
      </c>
      <c r="D15" s="242">
        <f aca="true" t="shared" si="0" ref="D15:T15">D16+D17</f>
        <v>248189</v>
      </c>
      <c r="E15" s="242">
        <f t="shared" si="0"/>
        <v>461416</v>
      </c>
      <c r="F15" s="242">
        <f t="shared" si="0"/>
        <v>559070</v>
      </c>
      <c r="G15" s="242">
        <f t="shared" si="0"/>
        <v>404526</v>
      </c>
      <c r="H15" s="242">
        <f t="shared" si="0"/>
        <v>13425</v>
      </c>
      <c r="I15" s="242">
        <f t="shared" si="0"/>
        <v>365204</v>
      </c>
      <c r="J15" s="242">
        <f t="shared" si="0"/>
        <v>8153</v>
      </c>
      <c r="K15" s="242">
        <f t="shared" si="0"/>
        <v>15562</v>
      </c>
      <c r="L15" s="242">
        <f t="shared" si="0"/>
        <v>2182</v>
      </c>
      <c r="M15" s="242">
        <f t="shared" si="0"/>
        <v>154544</v>
      </c>
      <c r="N15" s="242">
        <f t="shared" si="0"/>
        <v>146462</v>
      </c>
      <c r="O15" s="242">
        <f t="shared" si="0"/>
        <v>8082</v>
      </c>
      <c r="P15" s="242">
        <f t="shared" si="0"/>
        <v>150535</v>
      </c>
      <c r="Q15" s="242">
        <f t="shared" si="0"/>
        <v>111664</v>
      </c>
      <c r="R15" s="242">
        <f t="shared" si="0"/>
        <v>557</v>
      </c>
      <c r="S15" s="242">
        <f t="shared" si="0"/>
        <v>38314</v>
      </c>
      <c r="T15" s="242">
        <f t="shared" si="0"/>
        <v>305079</v>
      </c>
      <c r="U15" s="196">
        <f>G15/F15</f>
        <v>0.7235694993471301</v>
      </c>
      <c r="V15" s="196">
        <f>F15/C15</f>
        <v>0.7878608521642322</v>
      </c>
      <c r="Y15" s="183"/>
      <c r="Z15" s="183"/>
      <c r="AA15" s="183"/>
      <c r="AB15" s="183"/>
      <c r="AC15" s="183"/>
    </row>
    <row r="16" spans="1:29" ht="13.5" customHeight="1">
      <c r="A16" s="232"/>
      <c r="B16" s="195" t="s">
        <v>393</v>
      </c>
      <c r="C16" s="244">
        <v>1025</v>
      </c>
      <c r="D16" s="245">
        <v>658</v>
      </c>
      <c r="E16" s="244">
        <v>367</v>
      </c>
      <c r="F16" s="244">
        <v>943</v>
      </c>
      <c r="G16" s="245">
        <v>707</v>
      </c>
      <c r="H16" s="244">
        <v>15</v>
      </c>
      <c r="I16" s="244">
        <v>244</v>
      </c>
      <c r="J16" s="245">
        <v>403</v>
      </c>
      <c r="K16" s="244">
        <v>43</v>
      </c>
      <c r="L16" s="244">
        <v>2</v>
      </c>
      <c r="M16" s="245">
        <v>236</v>
      </c>
      <c r="N16" s="244">
        <v>176</v>
      </c>
      <c r="O16" s="244">
        <v>60</v>
      </c>
      <c r="P16" s="245">
        <v>82</v>
      </c>
      <c r="Q16" s="244">
        <v>82</v>
      </c>
      <c r="R16" s="244">
        <v>0</v>
      </c>
      <c r="S16" s="245">
        <v>0</v>
      </c>
      <c r="T16" s="244">
        <f>P16+M16</f>
        <v>318</v>
      </c>
      <c r="U16" s="196">
        <f>G16/F16</f>
        <v>0.7497348886532343</v>
      </c>
      <c r="V16" s="196">
        <f>F16/C16</f>
        <v>0.92</v>
      </c>
      <c r="Y16" s="183"/>
      <c r="Z16" s="183"/>
      <c r="AA16" s="183"/>
      <c r="AB16" s="183"/>
      <c r="AC16" s="183"/>
    </row>
    <row r="17" spans="1:29" s="184" customFormat="1" ht="17.25" customHeight="1">
      <c r="A17" s="185"/>
      <c r="B17" s="195" t="s">
        <v>374</v>
      </c>
      <c r="C17" s="241">
        <f aca="true" t="shared" si="1" ref="C17:T17">SUM(C18:C80)</f>
        <v>708580</v>
      </c>
      <c r="D17" s="241">
        <f t="shared" si="1"/>
        <v>247531</v>
      </c>
      <c r="E17" s="241">
        <f t="shared" si="1"/>
        <v>461049</v>
      </c>
      <c r="F17" s="241">
        <f t="shared" si="1"/>
        <v>558127</v>
      </c>
      <c r="G17" s="241">
        <f t="shared" si="1"/>
        <v>403819</v>
      </c>
      <c r="H17" s="241">
        <f t="shared" si="1"/>
        <v>13410</v>
      </c>
      <c r="I17" s="241">
        <f t="shared" si="1"/>
        <v>364960</v>
      </c>
      <c r="J17" s="241">
        <f t="shared" si="1"/>
        <v>7750</v>
      </c>
      <c r="K17" s="241">
        <f t="shared" si="1"/>
        <v>15519</v>
      </c>
      <c r="L17" s="241">
        <f t="shared" si="1"/>
        <v>2180</v>
      </c>
      <c r="M17" s="241">
        <f t="shared" si="1"/>
        <v>154308</v>
      </c>
      <c r="N17" s="241">
        <f t="shared" si="1"/>
        <v>146286</v>
      </c>
      <c r="O17" s="241">
        <f t="shared" si="1"/>
        <v>8022</v>
      </c>
      <c r="P17" s="241">
        <f t="shared" si="1"/>
        <v>150453</v>
      </c>
      <c r="Q17" s="241">
        <f t="shared" si="1"/>
        <v>111582</v>
      </c>
      <c r="R17" s="241">
        <f t="shared" si="1"/>
        <v>557</v>
      </c>
      <c r="S17" s="241">
        <f t="shared" si="1"/>
        <v>38314</v>
      </c>
      <c r="T17" s="241">
        <f t="shared" si="1"/>
        <v>304761</v>
      </c>
      <c r="U17" s="196">
        <f>G17/F17</f>
        <v>0.7235252908388234</v>
      </c>
      <c r="V17" s="196">
        <f>F17/C17</f>
        <v>0.7876697056083999</v>
      </c>
      <c r="Y17" s="186">
        <f aca="true" t="shared" si="2" ref="Y17:Y48">C17-H17</f>
        <v>695170</v>
      </c>
      <c r="Z17" s="186">
        <f aca="true" t="shared" si="3" ref="Z17:Z48">I17+J17+L17+N17+O17</f>
        <v>529198</v>
      </c>
      <c r="AA17" s="186">
        <f aca="true" t="shared" si="4" ref="AA17:AA48">I17+J17+L17</f>
        <v>374890</v>
      </c>
      <c r="AB17" s="196">
        <f aca="true" t="shared" si="5" ref="AB17:AB48">Z17/Y17</f>
        <v>0.761249766244228</v>
      </c>
      <c r="AC17" s="196">
        <f aca="true" t="shared" si="6" ref="AC17:AC48">AA17/Z17</f>
        <v>0.7084115964157083</v>
      </c>
    </row>
    <row r="18" spans="1:29" s="184" customFormat="1" ht="13.5" customHeight="1">
      <c r="A18" s="197">
        <v>1</v>
      </c>
      <c r="B18" s="163" t="str">
        <f>'[1]TH Viec 06'!B13</f>
        <v>An Giang</v>
      </c>
      <c r="C18" s="165">
        <f>'[1]TH Viec 06'!C13</f>
        <v>13658</v>
      </c>
      <c r="D18" s="165">
        <f>'[1]TH Viec 06'!D13</f>
        <v>3536</v>
      </c>
      <c r="E18" s="165">
        <f>'[1]TH Viec 06'!E13</f>
        <v>10122</v>
      </c>
      <c r="F18" s="165">
        <f>'[1]TH Viec 06'!F13</f>
        <v>11920</v>
      </c>
      <c r="G18" s="165">
        <f>'[1]TH Viec 06'!G13</f>
        <v>8168</v>
      </c>
      <c r="H18" s="165">
        <f>'[1]TH Viec 06'!H13</f>
        <v>267</v>
      </c>
      <c r="I18" s="165">
        <f>'[1]TH Viec 06'!I13</f>
        <v>7048</v>
      </c>
      <c r="J18" s="165">
        <f>'[1]TH Viec 06'!J13</f>
        <v>131</v>
      </c>
      <c r="K18" s="165">
        <f>'[1]TH Viec 06'!K13</f>
        <v>705</v>
      </c>
      <c r="L18" s="165">
        <f>'[1]TH Viec 06'!L13</f>
        <v>17</v>
      </c>
      <c r="M18" s="165">
        <f>'[1]TH Viec 06'!M13</f>
        <v>3752</v>
      </c>
      <c r="N18" s="165">
        <f>'[1]TH Viec 06'!P13</f>
        <v>3637</v>
      </c>
      <c r="O18" s="165">
        <f>'[1]TH Viec 06'!Q13</f>
        <v>115</v>
      </c>
      <c r="P18" s="165">
        <f>'[1]TH Viec 06'!R13</f>
        <v>1738</v>
      </c>
      <c r="Q18" s="165">
        <f>'[1]TH Viec 06'!S13</f>
        <v>1410</v>
      </c>
      <c r="R18" s="165">
        <f>'[1]TH Viec 06'!T13</f>
        <v>14</v>
      </c>
      <c r="S18" s="165">
        <f>'[1]TH Viec 06'!U13</f>
        <v>314</v>
      </c>
      <c r="T18" s="165">
        <f>'[1]TH Viec 06'!V13</f>
        <v>5490</v>
      </c>
      <c r="U18" s="198">
        <f>'[1]TH Viec 06'!W13</f>
        <v>0.6852348993288591</v>
      </c>
      <c r="V18" s="198">
        <f>'[1]TH Viec 06'!X13</f>
        <v>0.872748572265339</v>
      </c>
      <c r="Y18" s="186">
        <f t="shared" si="2"/>
        <v>13391</v>
      </c>
      <c r="Z18" s="186">
        <f t="shared" si="3"/>
        <v>10948</v>
      </c>
      <c r="AA18" s="186">
        <f t="shared" si="4"/>
        <v>7196</v>
      </c>
      <c r="AB18" s="196">
        <f t="shared" si="5"/>
        <v>0.8175640355462624</v>
      </c>
      <c r="AC18" s="196">
        <f t="shared" si="6"/>
        <v>0.6572890025575447</v>
      </c>
    </row>
    <row r="19" spans="1:29" s="184" customFormat="1" ht="13.5" customHeight="1">
      <c r="A19" s="199">
        <v>2</v>
      </c>
      <c r="B19" s="163" t="str">
        <f>'[1]TH Viec 06'!B14</f>
        <v>Bạc Liêu</v>
      </c>
      <c r="C19" s="165">
        <f>'[1]TH Viec 06'!C14</f>
        <v>9848</v>
      </c>
      <c r="D19" s="165">
        <f>'[1]TH Viec 06'!D14</f>
        <v>3102</v>
      </c>
      <c r="E19" s="165">
        <f>'[1]TH Viec 06'!E14</f>
        <v>6746</v>
      </c>
      <c r="F19" s="165">
        <f>'[1]TH Viec 06'!F14</f>
        <v>8466</v>
      </c>
      <c r="G19" s="165">
        <f>'[1]TH Viec 06'!G14</f>
        <v>6213</v>
      </c>
      <c r="H19" s="165">
        <f>'[1]TH Viec 06'!H14</f>
        <v>153</v>
      </c>
      <c r="I19" s="165">
        <f>'[1]TH Viec 06'!I14</f>
        <v>5853</v>
      </c>
      <c r="J19" s="165">
        <f>'[1]TH Viec 06'!J14</f>
        <v>62</v>
      </c>
      <c r="K19" s="165">
        <f>'[1]TH Viec 06'!K14</f>
        <v>127</v>
      </c>
      <c r="L19" s="165">
        <f>'[1]TH Viec 06'!L14</f>
        <v>18</v>
      </c>
      <c r="M19" s="165">
        <f>'[1]TH Viec 06'!M14</f>
        <v>2253</v>
      </c>
      <c r="N19" s="165">
        <f>'[1]TH Viec 06'!P14</f>
        <v>2179</v>
      </c>
      <c r="O19" s="165">
        <f>'[1]TH Viec 06'!Q14</f>
        <v>74</v>
      </c>
      <c r="P19" s="165">
        <f>'[1]TH Viec 06'!R14</f>
        <v>1382</v>
      </c>
      <c r="Q19" s="165">
        <f>'[1]TH Viec 06'!S14</f>
        <v>1018</v>
      </c>
      <c r="R19" s="165">
        <f>'[1]TH Viec 06'!T14</f>
        <v>3</v>
      </c>
      <c r="S19" s="165">
        <f>'[1]TH Viec 06'!U14</f>
        <v>361</v>
      </c>
      <c r="T19" s="165">
        <f>'[1]TH Viec 06'!V14</f>
        <v>3635</v>
      </c>
      <c r="U19" s="198">
        <f>'[1]TH Viec 06'!W14</f>
        <v>0.7338766832034018</v>
      </c>
      <c r="V19" s="198">
        <f>'[1]TH Viec 06'!X14</f>
        <v>0.8596669374492283</v>
      </c>
      <c r="Y19" s="186">
        <f t="shared" si="2"/>
        <v>9695</v>
      </c>
      <c r="Z19" s="186">
        <f t="shared" si="3"/>
        <v>8186</v>
      </c>
      <c r="AA19" s="186">
        <f t="shared" si="4"/>
        <v>5933</v>
      </c>
      <c r="AB19" s="196">
        <f t="shared" si="5"/>
        <v>0.8443527591542032</v>
      </c>
      <c r="AC19" s="196">
        <f t="shared" si="6"/>
        <v>0.7247740043977523</v>
      </c>
    </row>
    <row r="20" spans="1:29" s="184" customFormat="1" ht="13.5" customHeight="1">
      <c r="A20" s="197">
        <v>3</v>
      </c>
      <c r="B20" s="163" t="str">
        <f>'[1]TH Viec 06'!B15</f>
        <v>Bắc Giang</v>
      </c>
      <c r="C20" s="165">
        <f>'[1]TH Viec 06'!C15</f>
        <v>10860</v>
      </c>
      <c r="D20" s="165">
        <f>'[1]TH Viec 06'!D15</f>
        <v>3850</v>
      </c>
      <c r="E20" s="165">
        <f>'[1]TH Viec 06'!E15</f>
        <v>7010</v>
      </c>
      <c r="F20" s="165">
        <f>'[1]TH Viec 06'!F15</f>
        <v>7799</v>
      </c>
      <c r="G20" s="165">
        <f>'[1]TH Viec 06'!G15</f>
        <v>6075</v>
      </c>
      <c r="H20" s="165">
        <f>'[1]TH Viec 06'!H15</f>
        <v>290</v>
      </c>
      <c r="I20" s="165">
        <f>'[1]TH Viec 06'!I15</f>
        <v>5405</v>
      </c>
      <c r="J20" s="165">
        <f>'[1]TH Viec 06'!J15</f>
        <v>107</v>
      </c>
      <c r="K20" s="165">
        <f>'[1]TH Viec 06'!K15</f>
        <v>188</v>
      </c>
      <c r="L20" s="165">
        <f>'[1]TH Viec 06'!L15</f>
        <v>85</v>
      </c>
      <c r="M20" s="165">
        <f>'[1]TH Viec 06'!M15</f>
        <v>1724</v>
      </c>
      <c r="N20" s="165">
        <f>'[1]TH Viec 06'!P15</f>
        <v>1661</v>
      </c>
      <c r="O20" s="165">
        <f>'[1]TH Viec 06'!Q15</f>
        <v>63</v>
      </c>
      <c r="P20" s="165">
        <f>'[1]TH Viec 06'!R15</f>
        <v>3061</v>
      </c>
      <c r="Q20" s="165">
        <f>'[1]TH Viec 06'!S15</f>
        <v>2915</v>
      </c>
      <c r="R20" s="165">
        <f>'[1]TH Viec 06'!T15</f>
        <v>4</v>
      </c>
      <c r="S20" s="165">
        <f>'[1]TH Viec 06'!U15</f>
        <v>142</v>
      </c>
      <c r="T20" s="165">
        <f>'[1]TH Viec 06'!V15</f>
        <v>4785</v>
      </c>
      <c r="U20" s="198">
        <f>'[1]TH Viec 06'!W15</f>
        <v>0.7789460187203487</v>
      </c>
      <c r="V20" s="198">
        <f>'[1]TH Viec 06'!X15</f>
        <v>0.7181399631675874</v>
      </c>
      <c r="Y20" s="186">
        <f t="shared" si="2"/>
        <v>10570</v>
      </c>
      <c r="Z20" s="186">
        <f t="shared" si="3"/>
        <v>7321</v>
      </c>
      <c r="AA20" s="186">
        <f t="shared" si="4"/>
        <v>5597</v>
      </c>
      <c r="AB20" s="196">
        <f t="shared" si="5"/>
        <v>0.6926206244087039</v>
      </c>
      <c r="AC20" s="196">
        <f t="shared" si="6"/>
        <v>0.7645130446660292</v>
      </c>
    </row>
    <row r="21" spans="1:29" s="184" customFormat="1" ht="13.5" customHeight="1">
      <c r="A21" s="199">
        <v>4</v>
      </c>
      <c r="B21" s="163" t="str">
        <f>'[1]TH Viec 06'!B16</f>
        <v>Bắc Kạn</v>
      </c>
      <c r="C21" s="165">
        <f>'[1]TH Viec 06'!C16</f>
        <v>2028</v>
      </c>
      <c r="D21" s="165">
        <f>'[1]TH Viec 06'!D16</f>
        <v>555</v>
      </c>
      <c r="E21" s="165">
        <f>'[1]TH Viec 06'!E16</f>
        <v>1473</v>
      </c>
      <c r="F21" s="165">
        <f>'[1]TH Viec 06'!F16</f>
        <v>1531</v>
      </c>
      <c r="G21" s="165">
        <f>'[1]TH Viec 06'!G16</f>
        <v>1313</v>
      </c>
      <c r="H21" s="165">
        <f>'[1]TH Viec 06'!H16</f>
        <v>78</v>
      </c>
      <c r="I21" s="165">
        <f>'[1]TH Viec 06'!I16</f>
        <v>1146</v>
      </c>
      <c r="J21" s="165">
        <f>'[1]TH Viec 06'!J16</f>
        <v>22</v>
      </c>
      <c r="K21" s="165">
        <f>'[1]TH Viec 06'!K16</f>
        <v>30</v>
      </c>
      <c r="L21" s="165">
        <f>'[1]TH Viec 06'!L16</f>
        <v>37</v>
      </c>
      <c r="M21" s="165">
        <f>'[1]TH Viec 06'!M16</f>
        <v>218</v>
      </c>
      <c r="N21" s="165">
        <f>'[1]TH Viec 06'!P16</f>
        <v>197</v>
      </c>
      <c r="O21" s="165">
        <f>'[1]TH Viec 06'!Q16</f>
        <v>21</v>
      </c>
      <c r="P21" s="165">
        <f>'[1]TH Viec 06'!R16</f>
        <v>497</v>
      </c>
      <c r="Q21" s="165">
        <f>'[1]TH Viec 06'!S16</f>
        <v>492</v>
      </c>
      <c r="R21" s="165">
        <f>'[1]TH Viec 06'!T16</f>
        <v>0</v>
      </c>
      <c r="S21" s="165">
        <f>'[1]TH Viec 06'!U16</f>
        <v>5</v>
      </c>
      <c r="T21" s="165">
        <f>'[1]TH Viec 06'!V16</f>
        <v>715</v>
      </c>
      <c r="U21" s="198">
        <f>'[1]TH Viec 06'!W16</f>
        <v>0.8576094056172436</v>
      </c>
      <c r="V21" s="198">
        <f>'[1]TH Viec 06'!X16</f>
        <v>0.754930966469428</v>
      </c>
      <c r="Y21" s="186">
        <f t="shared" si="2"/>
        <v>1950</v>
      </c>
      <c r="Z21" s="186">
        <f t="shared" si="3"/>
        <v>1423</v>
      </c>
      <c r="AA21" s="186">
        <f t="shared" si="4"/>
        <v>1205</v>
      </c>
      <c r="AB21" s="196">
        <f t="shared" si="5"/>
        <v>0.7297435897435898</v>
      </c>
      <c r="AC21" s="196">
        <f t="shared" si="6"/>
        <v>0.8468025298664793</v>
      </c>
    </row>
    <row r="22" spans="1:29" s="184" customFormat="1" ht="13.5" customHeight="1">
      <c r="A22" s="197">
        <v>5</v>
      </c>
      <c r="B22" s="163" t="str">
        <f>'[1]TH Viec 06'!B17</f>
        <v>Bắc Ninh</v>
      </c>
      <c r="C22" s="165">
        <f>'[1]TH Viec 06'!C17</f>
        <v>6107</v>
      </c>
      <c r="D22" s="165">
        <f>'[1]TH Viec 06'!D17</f>
        <v>1773</v>
      </c>
      <c r="E22" s="165">
        <f>'[1]TH Viec 06'!E17</f>
        <v>4334</v>
      </c>
      <c r="F22" s="165">
        <f>'[1]TH Viec 06'!F17</f>
        <v>4976</v>
      </c>
      <c r="G22" s="165">
        <f>'[1]TH Viec 06'!G17</f>
        <v>3950</v>
      </c>
      <c r="H22" s="165">
        <f>'[1]TH Viec 06'!H17</f>
        <v>51</v>
      </c>
      <c r="I22" s="165">
        <f>'[1]TH Viec 06'!I17</f>
        <v>3755</v>
      </c>
      <c r="J22" s="165">
        <f>'[1]TH Viec 06'!J17</f>
        <v>53</v>
      </c>
      <c r="K22" s="165">
        <f>'[1]TH Viec 06'!K17</f>
        <v>66</v>
      </c>
      <c r="L22" s="165">
        <f>'[1]TH Viec 06'!L17</f>
        <v>25</v>
      </c>
      <c r="M22" s="165">
        <f>'[1]TH Viec 06'!M17</f>
        <v>1026</v>
      </c>
      <c r="N22" s="165">
        <f>'[1]TH Viec 06'!P17</f>
        <v>982</v>
      </c>
      <c r="O22" s="165">
        <f>'[1]TH Viec 06'!Q17</f>
        <v>44</v>
      </c>
      <c r="P22" s="165">
        <f>'[1]TH Viec 06'!R17</f>
        <v>1131</v>
      </c>
      <c r="Q22" s="165">
        <f>'[1]TH Viec 06'!S17</f>
        <v>1103</v>
      </c>
      <c r="R22" s="165">
        <f>'[1]TH Viec 06'!T17</f>
        <v>0</v>
      </c>
      <c r="S22" s="165">
        <f>'[1]TH Viec 06'!U17</f>
        <v>28</v>
      </c>
      <c r="T22" s="165">
        <f>'[1]TH Viec 06'!V17</f>
        <v>2157</v>
      </c>
      <c r="U22" s="198">
        <f>'[1]TH Viec 06'!W17</f>
        <v>0.7938102893890675</v>
      </c>
      <c r="V22" s="198">
        <f>'[1]TH Viec 06'!X17</f>
        <v>0.8148026854429343</v>
      </c>
      <c r="Y22" s="186">
        <f t="shared" si="2"/>
        <v>6056</v>
      </c>
      <c r="Z22" s="186">
        <f t="shared" si="3"/>
        <v>4859</v>
      </c>
      <c r="AA22" s="186">
        <f t="shared" si="4"/>
        <v>3833</v>
      </c>
      <c r="AB22" s="196">
        <f t="shared" si="5"/>
        <v>0.8023447820343461</v>
      </c>
      <c r="AC22" s="196">
        <f t="shared" si="6"/>
        <v>0.7888454414488578</v>
      </c>
    </row>
    <row r="23" spans="1:29" s="184" customFormat="1" ht="13.5" customHeight="1">
      <c r="A23" s="199">
        <v>6</v>
      </c>
      <c r="B23" s="163" t="str">
        <f>'[1]TH Viec 06'!B18</f>
        <v>Bến Tre</v>
      </c>
      <c r="C23" s="165">
        <f>'[1]TH Viec 06'!C18</f>
        <v>14726</v>
      </c>
      <c r="D23" s="165">
        <f>'[1]TH Viec 06'!D18</f>
        <v>3996</v>
      </c>
      <c r="E23" s="165">
        <f>'[1]TH Viec 06'!E18</f>
        <v>10730</v>
      </c>
      <c r="F23" s="165">
        <f>'[1]TH Viec 06'!F18</f>
        <v>12227</v>
      </c>
      <c r="G23" s="165">
        <f>'[1]TH Viec 06'!G18</f>
        <v>9706</v>
      </c>
      <c r="H23" s="165">
        <f>'[1]TH Viec 06'!H18</f>
        <v>155</v>
      </c>
      <c r="I23" s="165">
        <f>'[1]TH Viec 06'!I18</f>
        <v>8893</v>
      </c>
      <c r="J23" s="165">
        <f>'[1]TH Viec 06'!J18</f>
        <v>108</v>
      </c>
      <c r="K23" s="165">
        <f>'[1]TH Viec 06'!K18</f>
        <v>548</v>
      </c>
      <c r="L23" s="165">
        <f>'[1]TH Viec 06'!L18</f>
        <v>2</v>
      </c>
      <c r="M23" s="165">
        <f>'[1]TH Viec 06'!M18</f>
        <v>2521</v>
      </c>
      <c r="N23" s="165">
        <f>'[1]TH Viec 06'!P18</f>
        <v>2521</v>
      </c>
      <c r="O23" s="165">
        <f>'[1]TH Viec 06'!Q18</f>
        <v>0</v>
      </c>
      <c r="P23" s="165">
        <f>'[1]TH Viec 06'!R18</f>
        <v>2499</v>
      </c>
      <c r="Q23" s="165">
        <f>'[1]TH Viec 06'!S18</f>
        <v>1274</v>
      </c>
      <c r="R23" s="165">
        <f>'[1]TH Viec 06'!T18</f>
        <v>7</v>
      </c>
      <c r="S23" s="165">
        <f>'[1]TH Viec 06'!U18</f>
        <v>1218</v>
      </c>
      <c r="T23" s="165">
        <f>'[1]TH Viec 06'!V18</f>
        <v>5020</v>
      </c>
      <c r="U23" s="198">
        <f>'[1]TH Viec 06'!W18</f>
        <v>0.7938169624601292</v>
      </c>
      <c r="V23" s="198">
        <f>'[1]TH Viec 06'!X18</f>
        <v>0.8303001493956268</v>
      </c>
      <c r="Y23" s="186">
        <f t="shared" si="2"/>
        <v>14571</v>
      </c>
      <c r="Z23" s="186">
        <f t="shared" si="3"/>
        <v>11524</v>
      </c>
      <c r="AA23" s="186">
        <f t="shared" si="4"/>
        <v>9003</v>
      </c>
      <c r="AB23" s="196">
        <f t="shared" si="5"/>
        <v>0.7908860064511701</v>
      </c>
      <c r="AC23" s="196">
        <f t="shared" si="6"/>
        <v>0.7812391530718501</v>
      </c>
    </row>
    <row r="24" spans="1:29" s="184" customFormat="1" ht="13.5" customHeight="1">
      <c r="A24" s="197">
        <v>7</v>
      </c>
      <c r="B24" s="163" t="str">
        <f>'[1]TH Viec 06'!B19</f>
        <v>Bình Dương</v>
      </c>
      <c r="C24" s="165">
        <f>'[1]TH Viec 06'!C19</f>
        <v>25683</v>
      </c>
      <c r="D24" s="165">
        <f>'[1]TH Viec 06'!D19</f>
        <v>7441</v>
      </c>
      <c r="E24" s="165">
        <f>'[1]TH Viec 06'!E19</f>
        <v>18242</v>
      </c>
      <c r="F24" s="165">
        <f>'[1]TH Viec 06'!F19</f>
        <v>22151</v>
      </c>
      <c r="G24" s="165">
        <f>'[1]TH Viec 06'!G19</f>
        <v>15580</v>
      </c>
      <c r="H24" s="165">
        <f>'[1]TH Viec 06'!H19</f>
        <v>874</v>
      </c>
      <c r="I24" s="165">
        <f>'[1]TH Viec 06'!I19</f>
        <v>14067</v>
      </c>
      <c r="J24" s="165">
        <f>'[1]TH Viec 06'!J19</f>
        <v>253</v>
      </c>
      <c r="K24" s="165">
        <f>'[1]TH Viec 06'!K19</f>
        <v>384</v>
      </c>
      <c r="L24" s="165">
        <f>'[1]TH Viec 06'!L19</f>
        <v>2</v>
      </c>
      <c r="M24" s="165">
        <f>'[1]TH Viec 06'!M19</f>
        <v>6571</v>
      </c>
      <c r="N24" s="165">
        <f>'[1]TH Viec 06'!P19</f>
        <v>6571</v>
      </c>
      <c r="O24" s="165">
        <f>'[1]TH Viec 06'!Q19</f>
        <v>0</v>
      </c>
      <c r="P24" s="165">
        <f>'[1]TH Viec 06'!R19</f>
        <v>3532</v>
      </c>
      <c r="Q24" s="165">
        <f>'[1]TH Viec 06'!S19</f>
        <v>1669</v>
      </c>
      <c r="R24" s="165">
        <f>'[1]TH Viec 06'!T19</f>
        <v>24</v>
      </c>
      <c r="S24" s="165">
        <f>'[1]TH Viec 06'!U19</f>
        <v>1839</v>
      </c>
      <c r="T24" s="165">
        <f>'[1]TH Viec 06'!V19</f>
        <v>10103</v>
      </c>
      <c r="U24" s="198">
        <f>'[1]TH Viec 06'!W19</f>
        <v>0.7033542503724437</v>
      </c>
      <c r="V24" s="198">
        <f>'[1]TH Viec 06'!X19</f>
        <v>0.8624771249464627</v>
      </c>
      <c r="Y24" s="186">
        <f t="shared" si="2"/>
        <v>24809</v>
      </c>
      <c r="Z24" s="186">
        <f t="shared" si="3"/>
        <v>20893</v>
      </c>
      <c r="AA24" s="186">
        <f t="shared" si="4"/>
        <v>14322</v>
      </c>
      <c r="AB24" s="196">
        <f t="shared" si="5"/>
        <v>0.8421540569954452</v>
      </c>
      <c r="AC24" s="196">
        <f t="shared" si="6"/>
        <v>0.6854927487675297</v>
      </c>
    </row>
    <row r="25" spans="1:29" s="184" customFormat="1" ht="13.5" customHeight="1">
      <c r="A25" s="199">
        <v>8</v>
      </c>
      <c r="B25" s="163" t="str">
        <f>'[1]TH Viec 06'!B20</f>
        <v>Bình Định</v>
      </c>
      <c r="C25" s="165">
        <f>'[1]TH Viec 06'!C20</f>
        <v>8869</v>
      </c>
      <c r="D25" s="165">
        <f>'[1]TH Viec 06'!D20</f>
        <v>2829</v>
      </c>
      <c r="E25" s="165">
        <f>'[1]TH Viec 06'!E20</f>
        <v>6040</v>
      </c>
      <c r="F25" s="165">
        <f>'[1]TH Viec 06'!F20</f>
        <v>6812</v>
      </c>
      <c r="G25" s="165">
        <f>'[1]TH Viec 06'!G20</f>
        <v>5353</v>
      </c>
      <c r="H25" s="165">
        <f>'[1]TH Viec 06'!H20</f>
        <v>62</v>
      </c>
      <c r="I25" s="165">
        <f>'[1]TH Viec 06'!I20</f>
        <v>4905</v>
      </c>
      <c r="J25" s="165">
        <f>'[1]TH Viec 06'!J20</f>
        <v>61</v>
      </c>
      <c r="K25" s="165">
        <f>'[1]TH Viec 06'!K20</f>
        <v>283</v>
      </c>
      <c r="L25" s="165">
        <f>'[1]TH Viec 06'!L20</f>
        <v>42</v>
      </c>
      <c r="M25" s="165">
        <f>'[1]TH Viec 06'!M20</f>
        <v>1459</v>
      </c>
      <c r="N25" s="165">
        <f>'[1]TH Viec 06'!P20</f>
        <v>1225</v>
      </c>
      <c r="O25" s="165">
        <f>'[1]TH Viec 06'!Q20</f>
        <v>234</v>
      </c>
      <c r="P25" s="165">
        <f>'[1]TH Viec 06'!R20</f>
        <v>2057</v>
      </c>
      <c r="Q25" s="165">
        <f>'[1]TH Viec 06'!S20</f>
        <v>1730</v>
      </c>
      <c r="R25" s="165">
        <f>'[1]TH Viec 06'!T20</f>
        <v>6</v>
      </c>
      <c r="S25" s="165">
        <f>'[1]TH Viec 06'!U20</f>
        <v>321</v>
      </c>
      <c r="T25" s="165">
        <f>'[1]TH Viec 06'!V20</f>
        <v>3516</v>
      </c>
      <c r="U25" s="198">
        <f>'[1]TH Viec 06'!W20</f>
        <v>0.7858191426893717</v>
      </c>
      <c r="V25" s="198">
        <f>'[1]TH Viec 06'!X20</f>
        <v>0.7680685533882061</v>
      </c>
      <c r="Y25" s="186">
        <f t="shared" si="2"/>
        <v>8807</v>
      </c>
      <c r="Z25" s="186">
        <f t="shared" si="3"/>
        <v>6467</v>
      </c>
      <c r="AA25" s="186">
        <f t="shared" si="4"/>
        <v>5008</v>
      </c>
      <c r="AB25" s="196">
        <f t="shared" si="5"/>
        <v>0.7343022595662542</v>
      </c>
      <c r="AC25" s="196">
        <f t="shared" si="6"/>
        <v>0.7743930725220349</v>
      </c>
    </row>
    <row r="26" spans="1:29" s="184" customFormat="1" ht="13.5" customHeight="1">
      <c r="A26" s="197">
        <v>9</v>
      </c>
      <c r="B26" s="163" t="str">
        <f>'[1]TH Viec 06'!B21</f>
        <v>Bình Phước</v>
      </c>
      <c r="C26" s="165">
        <f>'[1]TH Viec 06'!C21</f>
        <v>12849</v>
      </c>
      <c r="D26" s="165">
        <f>'[1]TH Viec 06'!D21</f>
        <v>4444</v>
      </c>
      <c r="E26" s="165">
        <f>'[1]TH Viec 06'!E21</f>
        <v>8405</v>
      </c>
      <c r="F26" s="165">
        <f>'[1]TH Viec 06'!F21</f>
        <v>9799</v>
      </c>
      <c r="G26" s="165">
        <f>'[1]TH Viec 06'!G21</f>
        <v>7119</v>
      </c>
      <c r="H26" s="165">
        <f>'[1]TH Viec 06'!H21</f>
        <v>311</v>
      </c>
      <c r="I26" s="165">
        <f>'[1]TH Viec 06'!I21</f>
        <v>6350</v>
      </c>
      <c r="J26" s="165">
        <f>'[1]TH Viec 06'!J21</f>
        <v>179</v>
      </c>
      <c r="K26" s="165">
        <f>'[1]TH Viec 06'!K21</f>
        <v>239</v>
      </c>
      <c r="L26" s="165">
        <f>'[1]TH Viec 06'!L21</f>
        <v>40</v>
      </c>
      <c r="M26" s="165">
        <f>'[1]TH Viec 06'!M21</f>
        <v>2680</v>
      </c>
      <c r="N26" s="165">
        <f>'[1]TH Viec 06'!P21</f>
        <v>2473</v>
      </c>
      <c r="O26" s="165">
        <f>'[1]TH Viec 06'!Q21</f>
        <v>207</v>
      </c>
      <c r="P26" s="165">
        <f>'[1]TH Viec 06'!R21</f>
        <v>3050</v>
      </c>
      <c r="Q26" s="165">
        <f>'[1]TH Viec 06'!S21</f>
        <v>2501</v>
      </c>
      <c r="R26" s="165">
        <f>'[1]TH Viec 06'!T21</f>
        <v>13</v>
      </c>
      <c r="S26" s="165">
        <f>'[1]TH Viec 06'!U21</f>
        <v>536</v>
      </c>
      <c r="T26" s="165">
        <f>'[1]TH Viec 06'!V21</f>
        <v>5730</v>
      </c>
      <c r="U26" s="198">
        <f>'[1]TH Viec 06'!W21</f>
        <v>0.7265027043575875</v>
      </c>
      <c r="V26" s="198">
        <f>'[1]TH Viec 06'!X21</f>
        <v>0.7626274418242664</v>
      </c>
      <c r="Y26" s="186">
        <f t="shared" si="2"/>
        <v>12538</v>
      </c>
      <c r="Z26" s="186">
        <f t="shared" si="3"/>
        <v>9249</v>
      </c>
      <c r="AA26" s="186">
        <f t="shared" si="4"/>
        <v>6569</v>
      </c>
      <c r="AB26" s="196">
        <f t="shared" si="5"/>
        <v>0.7376774605200191</v>
      </c>
      <c r="AC26" s="196">
        <f t="shared" si="6"/>
        <v>0.7102389447507839</v>
      </c>
    </row>
    <row r="27" spans="1:29" s="184" customFormat="1" ht="13.5" customHeight="1">
      <c r="A27" s="199">
        <v>10</v>
      </c>
      <c r="B27" s="163" t="str">
        <f>'[1]TH Viec 06'!B22</f>
        <v>Bình Thuận</v>
      </c>
      <c r="C27" s="165">
        <f>'[1]TH Viec 06'!C22</f>
        <v>13826</v>
      </c>
      <c r="D27" s="165">
        <f>'[1]TH Viec 06'!D22</f>
        <v>6037</v>
      </c>
      <c r="E27" s="165">
        <f>'[1]TH Viec 06'!E22</f>
        <v>7789</v>
      </c>
      <c r="F27" s="165">
        <f>'[1]TH Viec 06'!F22</f>
        <v>11487</v>
      </c>
      <c r="G27" s="165">
        <f>'[1]TH Viec 06'!G22</f>
        <v>7434</v>
      </c>
      <c r="H27" s="165">
        <f>'[1]TH Viec 06'!H22</f>
        <v>145</v>
      </c>
      <c r="I27" s="165">
        <f>'[1]TH Viec 06'!I22</f>
        <v>6643</v>
      </c>
      <c r="J27" s="165">
        <f>'[1]TH Viec 06'!J22</f>
        <v>281</v>
      </c>
      <c r="K27" s="165">
        <f>'[1]TH Viec 06'!K22</f>
        <v>352</v>
      </c>
      <c r="L27" s="165">
        <f>'[1]TH Viec 06'!L22</f>
        <v>13</v>
      </c>
      <c r="M27" s="165">
        <f>'[1]TH Viec 06'!M22</f>
        <v>4053</v>
      </c>
      <c r="N27" s="165">
        <f>'[1]TH Viec 06'!P22</f>
        <v>3790</v>
      </c>
      <c r="O27" s="165">
        <f>'[1]TH Viec 06'!Q22</f>
        <v>263</v>
      </c>
      <c r="P27" s="165">
        <f>'[1]TH Viec 06'!R22</f>
        <v>2339</v>
      </c>
      <c r="Q27" s="165">
        <f>'[1]TH Viec 06'!S22</f>
        <v>1411</v>
      </c>
      <c r="R27" s="165">
        <f>'[1]TH Viec 06'!T22</f>
        <v>18</v>
      </c>
      <c r="S27" s="165">
        <f>'[1]TH Viec 06'!U22</f>
        <v>910</v>
      </c>
      <c r="T27" s="165">
        <f>'[1]TH Viec 06'!V22</f>
        <v>6392</v>
      </c>
      <c r="U27" s="198">
        <f>'[1]TH Viec 06'!W22</f>
        <v>0.6471663619744058</v>
      </c>
      <c r="V27" s="198">
        <f>'[1]TH Viec 06'!X22</f>
        <v>0.8308259800376103</v>
      </c>
      <c r="Y27" s="186">
        <f t="shared" si="2"/>
        <v>13681</v>
      </c>
      <c r="Z27" s="186">
        <f t="shared" si="3"/>
        <v>10990</v>
      </c>
      <c r="AA27" s="186">
        <f t="shared" si="4"/>
        <v>6937</v>
      </c>
      <c r="AB27" s="196">
        <f t="shared" si="5"/>
        <v>0.8033038520575981</v>
      </c>
      <c r="AC27" s="196">
        <f t="shared" si="6"/>
        <v>0.6312101910828025</v>
      </c>
    </row>
    <row r="28" spans="1:29" s="184" customFormat="1" ht="13.5" customHeight="1">
      <c r="A28" s="197">
        <v>11</v>
      </c>
      <c r="B28" s="163" t="str">
        <f>'[1]TH Viec 06'!B23</f>
        <v>BR-V Tàu</v>
      </c>
      <c r="C28" s="165">
        <f>'[1]TH Viec 06'!C23</f>
        <v>11603</v>
      </c>
      <c r="D28" s="165">
        <f>'[1]TH Viec 06'!D23</f>
        <v>3924</v>
      </c>
      <c r="E28" s="165">
        <f>'[1]TH Viec 06'!E23</f>
        <v>7679</v>
      </c>
      <c r="F28" s="165">
        <f>'[1]TH Viec 06'!F23</f>
        <v>9286</v>
      </c>
      <c r="G28" s="165">
        <f>'[1]TH Viec 06'!G23</f>
        <v>6491</v>
      </c>
      <c r="H28" s="165">
        <f>'[1]TH Viec 06'!H23</f>
        <v>158</v>
      </c>
      <c r="I28" s="165">
        <f>'[1]TH Viec 06'!I23</f>
        <v>6014</v>
      </c>
      <c r="J28" s="165">
        <f>'[1]TH Viec 06'!J23</f>
        <v>77</v>
      </c>
      <c r="K28" s="165">
        <f>'[1]TH Viec 06'!K23</f>
        <v>193</v>
      </c>
      <c r="L28" s="165">
        <f>'[1]TH Viec 06'!L23</f>
        <v>49</v>
      </c>
      <c r="M28" s="165">
        <f>'[1]TH Viec 06'!M23</f>
        <v>2795</v>
      </c>
      <c r="N28" s="165">
        <f>'[1]TH Viec 06'!P23</f>
        <v>2581</v>
      </c>
      <c r="O28" s="165">
        <f>'[1]TH Viec 06'!Q23</f>
        <v>214</v>
      </c>
      <c r="P28" s="165">
        <f>'[1]TH Viec 06'!R23</f>
        <v>2317</v>
      </c>
      <c r="Q28" s="165">
        <f>'[1]TH Viec 06'!S23</f>
        <v>1786</v>
      </c>
      <c r="R28" s="165">
        <f>'[1]TH Viec 06'!T23</f>
        <v>16</v>
      </c>
      <c r="S28" s="165">
        <f>'[1]TH Viec 06'!U23</f>
        <v>515</v>
      </c>
      <c r="T28" s="165">
        <f>'[1]TH Viec 06'!V23</f>
        <v>5112</v>
      </c>
      <c r="U28" s="198">
        <f>'[1]TH Viec 06'!W23</f>
        <v>0.6990092612534999</v>
      </c>
      <c r="V28" s="198">
        <f>'[1]TH Viec 06'!X23</f>
        <v>0.8003102645867448</v>
      </c>
      <c r="Y28" s="186">
        <f t="shared" si="2"/>
        <v>11445</v>
      </c>
      <c r="Z28" s="186">
        <f t="shared" si="3"/>
        <v>8935</v>
      </c>
      <c r="AA28" s="186">
        <f t="shared" si="4"/>
        <v>6140</v>
      </c>
      <c r="AB28" s="196">
        <f t="shared" si="5"/>
        <v>0.780690257754478</v>
      </c>
      <c r="AC28" s="196">
        <f t="shared" si="6"/>
        <v>0.6871852266368215</v>
      </c>
    </row>
    <row r="29" spans="1:29" s="184" customFormat="1" ht="13.5" customHeight="1">
      <c r="A29" s="199">
        <v>12</v>
      </c>
      <c r="B29" s="163" t="str">
        <f>'[1]TH Viec 06'!B24</f>
        <v>Cà Mau</v>
      </c>
      <c r="C29" s="165">
        <f>'[1]TH Viec 06'!C24</f>
        <v>14475</v>
      </c>
      <c r="D29" s="165">
        <f>'[1]TH Viec 06'!D24</f>
        <v>5387</v>
      </c>
      <c r="E29" s="165">
        <f>'[1]TH Viec 06'!E24</f>
        <v>9088</v>
      </c>
      <c r="F29" s="165">
        <f>'[1]TH Viec 06'!F24</f>
        <v>11254</v>
      </c>
      <c r="G29" s="165">
        <f>'[1]TH Viec 06'!G24</f>
        <v>8367</v>
      </c>
      <c r="H29" s="165">
        <f>'[1]TH Viec 06'!H24</f>
        <v>285</v>
      </c>
      <c r="I29" s="165">
        <f>'[1]TH Viec 06'!I24</f>
        <v>7275</v>
      </c>
      <c r="J29" s="165">
        <f>'[1]TH Viec 06'!J24</f>
        <v>271</v>
      </c>
      <c r="K29" s="165">
        <f>'[1]TH Viec 06'!K24</f>
        <v>511</v>
      </c>
      <c r="L29" s="165">
        <f>'[1]TH Viec 06'!L24</f>
        <v>25</v>
      </c>
      <c r="M29" s="165">
        <f>'[1]TH Viec 06'!M24</f>
        <v>2887</v>
      </c>
      <c r="N29" s="165">
        <f>'[1]TH Viec 06'!P24</f>
        <v>2873</v>
      </c>
      <c r="O29" s="165">
        <f>'[1]TH Viec 06'!Q24</f>
        <v>14</v>
      </c>
      <c r="P29" s="165">
        <f>'[1]TH Viec 06'!R24</f>
        <v>3221</v>
      </c>
      <c r="Q29" s="165">
        <f>'[1]TH Viec 06'!S24</f>
        <v>2329</v>
      </c>
      <c r="R29" s="165">
        <f>'[1]TH Viec 06'!T24</f>
        <v>14</v>
      </c>
      <c r="S29" s="165">
        <f>'[1]TH Viec 06'!U24</f>
        <v>878</v>
      </c>
      <c r="T29" s="165">
        <f>'[1]TH Viec 06'!V24</f>
        <v>6108</v>
      </c>
      <c r="U29" s="198">
        <f>'[1]TH Viec 06'!W24</f>
        <v>0.7434689888039808</v>
      </c>
      <c r="V29" s="198">
        <f>'[1]TH Viec 06'!X24</f>
        <v>0.7774784110535405</v>
      </c>
      <c r="Y29" s="186">
        <f t="shared" si="2"/>
        <v>14190</v>
      </c>
      <c r="Z29" s="186">
        <f t="shared" si="3"/>
        <v>10458</v>
      </c>
      <c r="AA29" s="186">
        <f t="shared" si="4"/>
        <v>7571</v>
      </c>
      <c r="AB29" s="196">
        <f t="shared" si="5"/>
        <v>0.7369978858350952</v>
      </c>
      <c r="AC29" s="196">
        <f t="shared" si="6"/>
        <v>0.7239433926180914</v>
      </c>
    </row>
    <row r="30" spans="1:29" s="184" customFormat="1" ht="13.5" customHeight="1">
      <c r="A30" s="197">
        <v>13</v>
      </c>
      <c r="B30" s="163" t="str">
        <f>'[1]TH Viec 06'!B25</f>
        <v>Cao Bằng</v>
      </c>
      <c r="C30" s="165">
        <f>'[1]TH Viec 06'!C25</f>
        <v>1798</v>
      </c>
      <c r="D30" s="165">
        <f>'[1]TH Viec 06'!D25</f>
        <v>540</v>
      </c>
      <c r="E30" s="165">
        <f>'[1]TH Viec 06'!E25</f>
        <v>1258</v>
      </c>
      <c r="F30" s="165">
        <f>'[1]TH Viec 06'!F25</f>
        <v>1408</v>
      </c>
      <c r="G30" s="165">
        <f>'[1]TH Viec 06'!G25</f>
        <v>1071</v>
      </c>
      <c r="H30" s="165">
        <f>'[1]TH Viec 06'!H25</f>
        <v>19</v>
      </c>
      <c r="I30" s="165">
        <f>'[1]TH Viec 06'!I25</f>
        <v>997</v>
      </c>
      <c r="J30" s="165">
        <f>'[1]TH Viec 06'!J25</f>
        <v>16</v>
      </c>
      <c r="K30" s="165">
        <f>'[1]TH Viec 06'!K25</f>
        <v>34</v>
      </c>
      <c r="L30" s="165">
        <f>'[1]TH Viec 06'!L25</f>
        <v>5</v>
      </c>
      <c r="M30" s="165">
        <f>'[1]TH Viec 06'!M25</f>
        <v>337</v>
      </c>
      <c r="N30" s="165">
        <f>'[1]TH Viec 06'!P25</f>
        <v>255</v>
      </c>
      <c r="O30" s="165">
        <f>'[1]TH Viec 06'!Q25</f>
        <v>82</v>
      </c>
      <c r="P30" s="165">
        <f>'[1]TH Viec 06'!R25</f>
        <v>390</v>
      </c>
      <c r="Q30" s="165">
        <f>'[1]TH Viec 06'!S25</f>
        <v>363</v>
      </c>
      <c r="R30" s="165">
        <f>'[1]TH Viec 06'!T25</f>
        <v>0</v>
      </c>
      <c r="S30" s="165">
        <f>'[1]TH Viec 06'!U25</f>
        <v>27</v>
      </c>
      <c r="T30" s="165">
        <f>'[1]TH Viec 06'!V25</f>
        <v>727</v>
      </c>
      <c r="U30" s="198">
        <f>'[1]TH Viec 06'!W25</f>
        <v>0.7606534090909091</v>
      </c>
      <c r="V30" s="198">
        <f>'[1]TH Viec 06'!X25</f>
        <v>0.7830923248053393</v>
      </c>
      <c r="Y30" s="186">
        <f t="shared" si="2"/>
        <v>1779</v>
      </c>
      <c r="Z30" s="186">
        <f t="shared" si="3"/>
        <v>1355</v>
      </c>
      <c r="AA30" s="186">
        <f t="shared" si="4"/>
        <v>1018</v>
      </c>
      <c r="AB30" s="196">
        <f t="shared" si="5"/>
        <v>0.761663856098932</v>
      </c>
      <c r="AC30" s="196">
        <f t="shared" si="6"/>
        <v>0.7512915129151292</v>
      </c>
    </row>
    <row r="31" spans="1:29" s="184" customFormat="1" ht="13.5" customHeight="1">
      <c r="A31" s="199">
        <v>14</v>
      </c>
      <c r="B31" s="163" t="str">
        <f>'[1]TH Viec 06'!B26</f>
        <v>Cần Thơ</v>
      </c>
      <c r="C31" s="165">
        <f>'[1]TH Viec 06'!C26</f>
        <v>13836</v>
      </c>
      <c r="D31" s="165">
        <f>'[1]TH Viec 06'!D26</f>
        <v>4776</v>
      </c>
      <c r="E31" s="165">
        <f>'[1]TH Viec 06'!E26</f>
        <v>9060</v>
      </c>
      <c r="F31" s="165">
        <f>'[1]TH Viec 06'!F26</f>
        <v>10753</v>
      </c>
      <c r="G31" s="165">
        <f>'[1]TH Viec 06'!G26</f>
        <v>7674</v>
      </c>
      <c r="H31" s="165">
        <f>'[1]TH Viec 06'!H26</f>
        <v>369</v>
      </c>
      <c r="I31" s="165">
        <f>'[1]TH Viec 06'!I26</f>
        <v>6404</v>
      </c>
      <c r="J31" s="165">
        <f>'[1]TH Viec 06'!J26</f>
        <v>191</v>
      </c>
      <c r="K31" s="165">
        <f>'[1]TH Viec 06'!K26</f>
        <v>704</v>
      </c>
      <c r="L31" s="165">
        <f>'[1]TH Viec 06'!L26</f>
        <v>6</v>
      </c>
      <c r="M31" s="165">
        <f>'[1]TH Viec 06'!M26</f>
        <v>3079</v>
      </c>
      <c r="N31" s="165">
        <f>'[1]TH Viec 06'!P26</f>
        <v>2901</v>
      </c>
      <c r="O31" s="165">
        <f>'[1]TH Viec 06'!Q26</f>
        <v>178</v>
      </c>
      <c r="P31" s="165">
        <f>'[1]TH Viec 06'!R26</f>
        <v>3083</v>
      </c>
      <c r="Q31" s="165">
        <f>'[1]TH Viec 06'!S26</f>
        <v>1498</v>
      </c>
      <c r="R31" s="165">
        <f>'[1]TH Viec 06'!T26</f>
        <v>17</v>
      </c>
      <c r="S31" s="165">
        <f>'[1]TH Viec 06'!U26</f>
        <v>1568</v>
      </c>
      <c r="T31" s="165">
        <f>'[1]TH Viec 06'!V26</f>
        <v>6162</v>
      </c>
      <c r="U31" s="198">
        <f>'[1]TH Viec 06'!W26</f>
        <v>0.7136613038221892</v>
      </c>
      <c r="V31" s="198">
        <f>'[1]TH Viec 06'!X26</f>
        <v>0.7771754842440012</v>
      </c>
      <c r="Y31" s="186">
        <f t="shared" si="2"/>
        <v>13467</v>
      </c>
      <c r="Z31" s="186">
        <f t="shared" si="3"/>
        <v>9680</v>
      </c>
      <c r="AA31" s="186">
        <f t="shared" si="4"/>
        <v>6601</v>
      </c>
      <c r="AB31" s="196">
        <f t="shared" si="5"/>
        <v>0.7187940892552165</v>
      </c>
      <c r="AC31" s="196">
        <f t="shared" si="6"/>
        <v>0.6819214876033057</v>
      </c>
    </row>
    <row r="32" spans="1:29" s="184" customFormat="1" ht="13.5" customHeight="1">
      <c r="A32" s="197">
        <v>15</v>
      </c>
      <c r="B32" s="163" t="str">
        <f>'[1]TH Viec 06'!B27</f>
        <v>Đà Nẵng</v>
      </c>
      <c r="C32" s="165">
        <f>'[1]TH Viec 06'!C27</f>
        <v>11343</v>
      </c>
      <c r="D32" s="165">
        <f>'[1]TH Viec 06'!D27</f>
        <v>4104</v>
      </c>
      <c r="E32" s="165">
        <f>'[1]TH Viec 06'!E27</f>
        <v>7239</v>
      </c>
      <c r="F32" s="165">
        <f>'[1]TH Viec 06'!F27</f>
        <v>8673</v>
      </c>
      <c r="G32" s="165">
        <f>'[1]TH Viec 06'!G27</f>
        <v>5712</v>
      </c>
      <c r="H32" s="165">
        <f>'[1]TH Viec 06'!H27</f>
        <v>427</v>
      </c>
      <c r="I32" s="165">
        <f>'[1]TH Viec 06'!I27</f>
        <v>4833</v>
      </c>
      <c r="J32" s="165">
        <f>'[1]TH Viec 06'!J27</f>
        <v>161</v>
      </c>
      <c r="K32" s="165">
        <f>'[1]TH Viec 06'!K27</f>
        <v>260</v>
      </c>
      <c r="L32" s="165">
        <f>'[1]TH Viec 06'!L27</f>
        <v>31</v>
      </c>
      <c r="M32" s="165">
        <f>'[1]TH Viec 06'!M27</f>
        <v>2961</v>
      </c>
      <c r="N32" s="165">
        <f>'[1]TH Viec 06'!P27</f>
        <v>2952</v>
      </c>
      <c r="O32" s="165">
        <f>'[1]TH Viec 06'!Q27</f>
        <v>9</v>
      </c>
      <c r="P32" s="165">
        <f>'[1]TH Viec 06'!R27</f>
        <v>2670</v>
      </c>
      <c r="Q32" s="165">
        <f>'[1]TH Viec 06'!S27</f>
        <v>2395</v>
      </c>
      <c r="R32" s="165">
        <f>'[1]TH Viec 06'!T27</f>
        <v>15</v>
      </c>
      <c r="S32" s="165">
        <f>'[1]TH Viec 06'!U27</f>
        <v>260</v>
      </c>
      <c r="T32" s="165">
        <f>'[1]TH Viec 06'!V27</f>
        <v>5631</v>
      </c>
      <c r="U32" s="198">
        <f>'[1]TH Viec 06'!W27</f>
        <v>0.6585956416464891</v>
      </c>
      <c r="V32" s="198">
        <f>'[1]TH Viec 06'!X27</f>
        <v>0.7646125363660408</v>
      </c>
      <c r="Y32" s="186">
        <f t="shared" si="2"/>
        <v>10916</v>
      </c>
      <c r="Z32" s="186">
        <f t="shared" si="3"/>
        <v>7986</v>
      </c>
      <c r="AA32" s="186">
        <f t="shared" si="4"/>
        <v>5025</v>
      </c>
      <c r="AB32" s="196">
        <f t="shared" si="5"/>
        <v>0.7315866617808721</v>
      </c>
      <c r="AC32" s="196">
        <f t="shared" si="6"/>
        <v>0.6292261457550714</v>
      </c>
    </row>
    <row r="33" spans="1:29" s="184" customFormat="1" ht="13.5" customHeight="1">
      <c r="A33" s="199">
        <v>16</v>
      </c>
      <c r="B33" s="163" t="str">
        <f>'[1]TH Viec 06'!B28</f>
        <v>Đắk Lắc</v>
      </c>
      <c r="C33" s="165">
        <f>'[1]TH Viec 06'!C28</f>
        <v>15181</v>
      </c>
      <c r="D33" s="165">
        <f>'[1]TH Viec 06'!D28</f>
        <v>4248</v>
      </c>
      <c r="E33" s="165">
        <f>'[1]TH Viec 06'!E28</f>
        <v>10933</v>
      </c>
      <c r="F33" s="165">
        <f>'[1]TH Viec 06'!F28</f>
        <v>11869</v>
      </c>
      <c r="G33" s="165">
        <f>'[1]TH Viec 06'!G28</f>
        <v>10196</v>
      </c>
      <c r="H33" s="165">
        <f>'[1]TH Viec 06'!H28</f>
        <v>190</v>
      </c>
      <c r="I33" s="165">
        <f>'[1]TH Viec 06'!I28</f>
        <v>9290</v>
      </c>
      <c r="J33" s="165">
        <f>'[1]TH Viec 06'!J28</f>
        <v>217</v>
      </c>
      <c r="K33" s="165">
        <f>'[1]TH Viec 06'!K28</f>
        <v>474</v>
      </c>
      <c r="L33" s="165">
        <f>'[1]TH Viec 06'!L28</f>
        <v>25</v>
      </c>
      <c r="M33" s="165">
        <f>'[1]TH Viec 06'!M28</f>
        <v>1673</v>
      </c>
      <c r="N33" s="165">
        <f>'[1]TH Viec 06'!P28</f>
        <v>1632</v>
      </c>
      <c r="O33" s="165">
        <f>'[1]TH Viec 06'!Q28</f>
        <v>41</v>
      </c>
      <c r="P33" s="165">
        <f>'[1]TH Viec 06'!R28</f>
        <v>3312</v>
      </c>
      <c r="Q33" s="165">
        <f>'[1]TH Viec 06'!S28</f>
        <v>2232</v>
      </c>
      <c r="R33" s="165">
        <f>'[1]TH Viec 06'!T28</f>
        <v>1</v>
      </c>
      <c r="S33" s="165">
        <f>'[1]TH Viec 06'!U28</f>
        <v>1079</v>
      </c>
      <c r="T33" s="165">
        <f>'[1]TH Viec 06'!V28</f>
        <v>4985</v>
      </c>
      <c r="U33" s="198">
        <f>'[1]TH Viec 06'!W28</f>
        <v>0.8590445698879434</v>
      </c>
      <c r="V33" s="198">
        <f>'[1]TH Viec 06'!X28</f>
        <v>0.7818325538502074</v>
      </c>
      <c r="Y33" s="186">
        <f t="shared" si="2"/>
        <v>14991</v>
      </c>
      <c r="Z33" s="186">
        <f t="shared" si="3"/>
        <v>11205</v>
      </c>
      <c r="AA33" s="186">
        <f t="shared" si="4"/>
        <v>9532</v>
      </c>
      <c r="AB33" s="196">
        <f t="shared" si="5"/>
        <v>0.7474484690814489</v>
      </c>
      <c r="AC33" s="196">
        <f t="shared" si="6"/>
        <v>0.8506916555109326</v>
      </c>
    </row>
    <row r="34" spans="1:29" s="184" customFormat="1" ht="13.5" customHeight="1">
      <c r="A34" s="197">
        <v>17</v>
      </c>
      <c r="B34" s="163" t="str">
        <f>'[1]TH Viec 06'!B29</f>
        <v>Đắk Nông</v>
      </c>
      <c r="C34" s="165">
        <f>'[1]TH Viec 06'!C29</f>
        <v>4765</v>
      </c>
      <c r="D34" s="165">
        <f>'[1]TH Viec 06'!D29</f>
        <v>1660</v>
      </c>
      <c r="E34" s="165">
        <f>'[1]TH Viec 06'!E29</f>
        <v>3105</v>
      </c>
      <c r="F34" s="165">
        <f>'[1]TH Viec 06'!F29</f>
        <v>3632</v>
      </c>
      <c r="G34" s="165">
        <f>'[1]TH Viec 06'!G29</f>
        <v>2584</v>
      </c>
      <c r="H34" s="165">
        <f>'[1]TH Viec 06'!H29</f>
        <v>93</v>
      </c>
      <c r="I34" s="165">
        <f>'[1]TH Viec 06'!I29</f>
        <v>2363</v>
      </c>
      <c r="J34" s="165">
        <f>'[1]TH Viec 06'!J29</f>
        <v>58</v>
      </c>
      <c r="K34" s="165">
        <f>'[1]TH Viec 06'!K29</f>
        <v>61</v>
      </c>
      <c r="L34" s="165">
        <f>'[1]TH Viec 06'!L29</f>
        <v>9</v>
      </c>
      <c r="M34" s="165">
        <f>'[1]TH Viec 06'!M29</f>
        <v>1048</v>
      </c>
      <c r="N34" s="165">
        <f>'[1]TH Viec 06'!P29</f>
        <v>611</v>
      </c>
      <c r="O34" s="165">
        <f>'[1]TH Viec 06'!Q29</f>
        <v>437</v>
      </c>
      <c r="P34" s="165">
        <f>'[1]TH Viec 06'!R29</f>
        <v>1133</v>
      </c>
      <c r="Q34" s="165">
        <f>'[1]TH Viec 06'!S29</f>
        <v>845</v>
      </c>
      <c r="R34" s="165">
        <f>'[1]TH Viec 06'!T29</f>
        <v>0</v>
      </c>
      <c r="S34" s="165">
        <f>'[1]TH Viec 06'!U29</f>
        <v>288</v>
      </c>
      <c r="T34" s="165">
        <f>'[1]TH Viec 06'!V29</f>
        <v>2181</v>
      </c>
      <c r="U34" s="198">
        <f>'[1]TH Viec 06'!W29</f>
        <v>0.711453744493392</v>
      </c>
      <c r="V34" s="198">
        <f>'[1]TH Viec 06'!X29</f>
        <v>0.7622245540398741</v>
      </c>
      <c r="Y34" s="186">
        <f t="shared" si="2"/>
        <v>4672</v>
      </c>
      <c r="Z34" s="186">
        <f t="shared" si="3"/>
        <v>3478</v>
      </c>
      <c r="AA34" s="186">
        <f t="shared" si="4"/>
        <v>2430</v>
      </c>
      <c r="AB34" s="196">
        <f t="shared" si="5"/>
        <v>0.7444349315068494</v>
      </c>
      <c r="AC34" s="196">
        <f t="shared" si="6"/>
        <v>0.6986774008050604</v>
      </c>
    </row>
    <row r="35" spans="1:29" s="184" customFormat="1" ht="13.5" customHeight="1">
      <c r="A35" s="199">
        <v>18</v>
      </c>
      <c r="B35" s="163" t="str">
        <f>'[1]TH Viec 06'!B30</f>
        <v>Điện Biên</v>
      </c>
      <c r="C35" s="165">
        <f>'[1]TH Viec 06'!C30</f>
        <v>2600</v>
      </c>
      <c r="D35" s="165">
        <f>'[1]TH Viec 06'!D30</f>
        <v>556</v>
      </c>
      <c r="E35" s="165">
        <f>'[1]TH Viec 06'!E30</f>
        <v>2044</v>
      </c>
      <c r="F35" s="165">
        <f>'[1]TH Viec 06'!F30</f>
        <v>2182</v>
      </c>
      <c r="G35" s="165">
        <f>'[1]TH Viec 06'!G30</f>
        <v>1924</v>
      </c>
      <c r="H35" s="165">
        <f>'[1]TH Viec 06'!H30</f>
        <v>93</v>
      </c>
      <c r="I35" s="165">
        <f>'[1]TH Viec 06'!I30</f>
        <v>1759</v>
      </c>
      <c r="J35" s="165">
        <f>'[1]TH Viec 06'!J30</f>
        <v>28</v>
      </c>
      <c r="K35" s="165">
        <f>'[1]TH Viec 06'!K30</f>
        <v>25</v>
      </c>
      <c r="L35" s="165">
        <f>'[1]TH Viec 06'!L30</f>
        <v>19</v>
      </c>
      <c r="M35" s="165">
        <f>'[1]TH Viec 06'!M30</f>
        <v>258</v>
      </c>
      <c r="N35" s="165">
        <f>'[1]TH Viec 06'!P30</f>
        <v>248</v>
      </c>
      <c r="O35" s="165">
        <f>'[1]TH Viec 06'!Q30</f>
        <v>10</v>
      </c>
      <c r="P35" s="165">
        <f>'[1]TH Viec 06'!R30</f>
        <v>418</v>
      </c>
      <c r="Q35" s="165">
        <f>'[1]TH Viec 06'!S30</f>
        <v>403</v>
      </c>
      <c r="R35" s="165">
        <f>'[1]TH Viec 06'!T30</f>
        <v>0</v>
      </c>
      <c r="S35" s="165">
        <f>'[1]TH Viec 06'!U30</f>
        <v>15</v>
      </c>
      <c r="T35" s="165">
        <f>'[1]TH Viec 06'!V30</f>
        <v>676</v>
      </c>
      <c r="U35" s="198">
        <f>'[1]TH Viec 06'!W30</f>
        <v>0.8817598533455545</v>
      </c>
      <c r="V35" s="198">
        <f>'[1]TH Viec 06'!X30</f>
        <v>0.8392307692307692</v>
      </c>
      <c r="Y35" s="186">
        <f t="shared" si="2"/>
        <v>2507</v>
      </c>
      <c r="Z35" s="186">
        <f t="shared" si="3"/>
        <v>2064</v>
      </c>
      <c r="AA35" s="186">
        <f t="shared" si="4"/>
        <v>1806</v>
      </c>
      <c r="AB35" s="196">
        <f t="shared" si="5"/>
        <v>0.8232947746310331</v>
      </c>
      <c r="AC35" s="196">
        <f t="shared" si="6"/>
        <v>0.875</v>
      </c>
    </row>
    <row r="36" spans="1:29" s="184" customFormat="1" ht="13.5" customHeight="1">
      <c r="A36" s="197">
        <v>19</v>
      </c>
      <c r="B36" s="163" t="str">
        <f>'[1]TH Viec 06'!B31</f>
        <v>Đồng Nai</v>
      </c>
      <c r="C36" s="165">
        <f>'[1]TH Viec 06'!C31</f>
        <v>27883</v>
      </c>
      <c r="D36" s="165">
        <f>'[1]TH Viec 06'!D31</f>
        <v>10932</v>
      </c>
      <c r="E36" s="165">
        <f>'[1]TH Viec 06'!E31</f>
        <v>16951</v>
      </c>
      <c r="F36" s="165">
        <f>'[1]TH Viec 06'!F31</f>
        <v>21513</v>
      </c>
      <c r="G36" s="165">
        <f>'[1]TH Viec 06'!G31</f>
        <v>15375</v>
      </c>
      <c r="H36" s="165">
        <f>'[1]TH Viec 06'!H31</f>
        <v>633</v>
      </c>
      <c r="I36" s="165">
        <f>'[1]TH Viec 06'!I31</f>
        <v>13826</v>
      </c>
      <c r="J36" s="165">
        <f>'[1]TH Viec 06'!J31</f>
        <v>363</v>
      </c>
      <c r="K36" s="165">
        <f>'[1]TH Viec 06'!K31</f>
        <v>483</v>
      </c>
      <c r="L36" s="165">
        <f>'[1]TH Viec 06'!L31</f>
        <v>70</v>
      </c>
      <c r="M36" s="165">
        <f>'[1]TH Viec 06'!M31</f>
        <v>6138</v>
      </c>
      <c r="N36" s="165">
        <f>'[1]TH Viec 06'!P31</f>
        <v>6000</v>
      </c>
      <c r="O36" s="165">
        <f>'[1]TH Viec 06'!Q31</f>
        <v>138</v>
      </c>
      <c r="P36" s="165">
        <f>'[1]TH Viec 06'!R31</f>
        <v>6370</v>
      </c>
      <c r="Q36" s="165">
        <f>'[1]TH Viec 06'!S31</f>
        <v>5128</v>
      </c>
      <c r="R36" s="165">
        <f>'[1]TH Viec 06'!T31</f>
        <v>23</v>
      </c>
      <c r="S36" s="165">
        <f>'[1]TH Viec 06'!U31</f>
        <v>1219</v>
      </c>
      <c r="T36" s="165">
        <f>'[1]TH Viec 06'!V31</f>
        <v>12508</v>
      </c>
      <c r="U36" s="198">
        <f>'[1]TH Viec 06'!W31</f>
        <v>0.7146841444707851</v>
      </c>
      <c r="V36" s="198">
        <f>'[1]TH Viec 06'!X31</f>
        <v>0.7715453860775383</v>
      </c>
      <c r="Y36" s="186">
        <f t="shared" si="2"/>
        <v>27250</v>
      </c>
      <c r="Z36" s="186">
        <f t="shared" si="3"/>
        <v>20397</v>
      </c>
      <c r="AA36" s="186">
        <f t="shared" si="4"/>
        <v>14259</v>
      </c>
      <c r="AB36" s="196">
        <f t="shared" si="5"/>
        <v>0.74851376146789</v>
      </c>
      <c r="AC36" s="196">
        <f t="shared" si="6"/>
        <v>0.6990733931460509</v>
      </c>
    </row>
    <row r="37" spans="1:29" s="184" customFormat="1" ht="13.5" customHeight="1">
      <c r="A37" s="199">
        <v>20</v>
      </c>
      <c r="B37" s="163" t="str">
        <f>'[1]TH Viec 06'!B32</f>
        <v>Đồng Tháp</v>
      </c>
      <c r="C37" s="165">
        <f>'[1]TH Viec 06'!C32</f>
        <v>16907</v>
      </c>
      <c r="D37" s="165">
        <f>'[1]TH Viec 06'!D32</f>
        <v>3317</v>
      </c>
      <c r="E37" s="165">
        <f>'[1]TH Viec 06'!E32</f>
        <v>13590</v>
      </c>
      <c r="F37" s="165">
        <f>'[1]TH Viec 06'!F32</f>
        <v>14957</v>
      </c>
      <c r="G37" s="165">
        <f>'[1]TH Viec 06'!G32</f>
        <v>11910</v>
      </c>
      <c r="H37" s="165">
        <f>'[1]TH Viec 06'!H32</f>
        <v>229</v>
      </c>
      <c r="I37" s="165">
        <f>'[1]TH Viec 06'!I32</f>
        <v>10480</v>
      </c>
      <c r="J37" s="165">
        <f>'[1]TH Viec 06'!J32</f>
        <v>181</v>
      </c>
      <c r="K37" s="165">
        <f>'[1]TH Viec 06'!K32</f>
        <v>973</v>
      </c>
      <c r="L37" s="165">
        <f>'[1]TH Viec 06'!L32</f>
        <v>47</v>
      </c>
      <c r="M37" s="165">
        <f>'[1]TH Viec 06'!M32</f>
        <v>3047</v>
      </c>
      <c r="N37" s="165">
        <f>'[1]TH Viec 06'!P32</f>
        <v>3047</v>
      </c>
      <c r="O37" s="165">
        <f>'[1]TH Viec 06'!Q32</f>
        <v>0</v>
      </c>
      <c r="P37" s="165">
        <f>'[1]TH Viec 06'!R32</f>
        <v>1950</v>
      </c>
      <c r="Q37" s="165">
        <f>'[1]TH Viec 06'!S32</f>
        <v>1577</v>
      </c>
      <c r="R37" s="165">
        <f>'[1]TH Viec 06'!T32</f>
        <v>10</v>
      </c>
      <c r="S37" s="165">
        <f>'[1]TH Viec 06'!U32</f>
        <v>363</v>
      </c>
      <c r="T37" s="165">
        <f>'[1]TH Viec 06'!V32</f>
        <v>4997</v>
      </c>
      <c r="U37" s="198">
        <f>'[1]TH Viec 06'!W32</f>
        <v>0.7962826770074213</v>
      </c>
      <c r="V37" s="198">
        <f>'[1]TH Viec 06'!X32</f>
        <v>0.8846631572721358</v>
      </c>
      <c r="Y37" s="186">
        <f t="shared" si="2"/>
        <v>16678</v>
      </c>
      <c r="Z37" s="186">
        <f t="shared" si="3"/>
        <v>13755</v>
      </c>
      <c r="AA37" s="186">
        <f t="shared" si="4"/>
        <v>10708</v>
      </c>
      <c r="AB37" s="196">
        <f t="shared" si="5"/>
        <v>0.8247391773593956</v>
      </c>
      <c r="AC37" s="196">
        <f t="shared" si="6"/>
        <v>0.7784805525263541</v>
      </c>
    </row>
    <row r="38" spans="1:29" s="184" customFormat="1" ht="13.5" customHeight="1">
      <c r="A38" s="197">
        <v>21</v>
      </c>
      <c r="B38" s="163" t="str">
        <f>'[1]TH Viec 06'!B33</f>
        <v>Gia Lai</v>
      </c>
      <c r="C38" s="165">
        <f>'[1]TH Viec 06'!C33</f>
        <v>11801</v>
      </c>
      <c r="D38" s="165">
        <f>'[1]TH Viec 06'!D33</f>
        <v>3763</v>
      </c>
      <c r="E38" s="165">
        <f>'[1]TH Viec 06'!E33</f>
        <v>8038</v>
      </c>
      <c r="F38" s="165">
        <f>'[1]TH Viec 06'!F33</f>
        <v>9885</v>
      </c>
      <c r="G38" s="165">
        <f>'[1]TH Viec 06'!G33</f>
        <v>6561</v>
      </c>
      <c r="H38" s="165">
        <f>'[1]TH Viec 06'!H33</f>
        <v>150</v>
      </c>
      <c r="I38" s="165">
        <f>'[1]TH Viec 06'!I33</f>
        <v>5887</v>
      </c>
      <c r="J38" s="165">
        <f>'[1]TH Viec 06'!J33</f>
        <v>200</v>
      </c>
      <c r="K38" s="165">
        <f>'[1]TH Viec 06'!K33</f>
        <v>301</v>
      </c>
      <c r="L38" s="165">
        <f>'[1]TH Viec 06'!L33</f>
        <v>23</v>
      </c>
      <c r="M38" s="165">
        <f>'[1]TH Viec 06'!M33</f>
        <v>3324</v>
      </c>
      <c r="N38" s="165">
        <f>'[1]TH Viec 06'!P33</f>
        <v>3161</v>
      </c>
      <c r="O38" s="165">
        <f>'[1]TH Viec 06'!Q33</f>
        <v>163</v>
      </c>
      <c r="P38" s="165">
        <f>'[1]TH Viec 06'!R33</f>
        <v>1916</v>
      </c>
      <c r="Q38" s="165">
        <f>'[1]TH Viec 06'!S33</f>
        <v>1583</v>
      </c>
      <c r="R38" s="165">
        <f>'[1]TH Viec 06'!T33</f>
        <v>17</v>
      </c>
      <c r="S38" s="165">
        <f>'[1]TH Viec 06'!U33</f>
        <v>316</v>
      </c>
      <c r="T38" s="165">
        <f>'[1]TH Viec 06'!V33</f>
        <v>5240</v>
      </c>
      <c r="U38" s="198">
        <f>'[1]TH Viec 06'!W33</f>
        <v>0.6637329286798179</v>
      </c>
      <c r="V38" s="198">
        <f>'[1]TH Viec 06'!X33</f>
        <v>0.837640877891704</v>
      </c>
      <c r="Y38" s="186">
        <f t="shared" si="2"/>
        <v>11651</v>
      </c>
      <c r="Z38" s="186">
        <f t="shared" si="3"/>
        <v>9434</v>
      </c>
      <c r="AA38" s="186">
        <f t="shared" si="4"/>
        <v>6110</v>
      </c>
      <c r="AB38" s="196">
        <f t="shared" si="5"/>
        <v>0.8097159042142306</v>
      </c>
      <c r="AC38" s="196">
        <f t="shared" si="6"/>
        <v>0.6476574093703625</v>
      </c>
    </row>
    <row r="39" spans="1:29" s="184" customFormat="1" ht="13.5" customHeight="1">
      <c r="A39" s="199">
        <v>22</v>
      </c>
      <c r="B39" s="163" t="str">
        <f>'[1]TH Viec 06'!B34</f>
        <v>Hà Giang</v>
      </c>
      <c r="C39" s="165">
        <f>'[1]TH Viec 06'!C34</f>
        <v>2096</v>
      </c>
      <c r="D39" s="165">
        <f>'[1]TH Viec 06'!D34</f>
        <v>393</v>
      </c>
      <c r="E39" s="165">
        <f>'[1]TH Viec 06'!E34</f>
        <v>1703</v>
      </c>
      <c r="F39" s="165">
        <f>'[1]TH Viec 06'!F34</f>
        <v>1844</v>
      </c>
      <c r="G39" s="165">
        <f>'[1]TH Viec 06'!G34</f>
        <v>1529</v>
      </c>
      <c r="H39" s="165">
        <f>'[1]TH Viec 06'!H34</f>
        <v>30</v>
      </c>
      <c r="I39" s="165">
        <f>'[1]TH Viec 06'!I34</f>
        <v>1428</v>
      </c>
      <c r="J39" s="165">
        <f>'[1]TH Viec 06'!J34</f>
        <v>23</v>
      </c>
      <c r="K39" s="165">
        <f>'[1]TH Viec 06'!K34</f>
        <v>43</v>
      </c>
      <c r="L39" s="165">
        <f>'[1]TH Viec 06'!L34</f>
        <v>5</v>
      </c>
      <c r="M39" s="165">
        <f>'[1]TH Viec 06'!M34</f>
        <v>315</v>
      </c>
      <c r="N39" s="165">
        <f>'[1]TH Viec 06'!P34</f>
        <v>269</v>
      </c>
      <c r="O39" s="165">
        <f>'[1]TH Viec 06'!Q34</f>
        <v>46</v>
      </c>
      <c r="P39" s="165">
        <f>'[1]TH Viec 06'!R34</f>
        <v>252</v>
      </c>
      <c r="Q39" s="165">
        <f>'[1]TH Viec 06'!S34</f>
        <v>245</v>
      </c>
      <c r="R39" s="165">
        <f>'[1]TH Viec 06'!T34</f>
        <v>0</v>
      </c>
      <c r="S39" s="165">
        <f>'[1]TH Viec 06'!U34</f>
        <v>7</v>
      </c>
      <c r="T39" s="165">
        <f>'[1]TH Viec 06'!V34</f>
        <v>567</v>
      </c>
      <c r="U39" s="198">
        <f>'[1]TH Viec 06'!W34</f>
        <v>0.829175704989154</v>
      </c>
      <c r="V39" s="198">
        <f>'[1]TH Viec 06'!X34</f>
        <v>0.8797709923664122</v>
      </c>
      <c r="Y39" s="186">
        <f t="shared" si="2"/>
        <v>2066</v>
      </c>
      <c r="Z39" s="186">
        <f t="shared" si="3"/>
        <v>1771</v>
      </c>
      <c r="AA39" s="186">
        <f t="shared" si="4"/>
        <v>1456</v>
      </c>
      <c r="AB39" s="196">
        <f t="shared" si="5"/>
        <v>0.8572120038722169</v>
      </c>
      <c r="AC39" s="196">
        <f t="shared" si="6"/>
        <v>0.8221343873517787</v>
      </c>
    </row>
    <row r="40" spans="1:29" s="184" customFormat="1" ht="13.5" customHeight="1">
      <c r="A40" s="197">
        <v>23</v>
      </c>
      <c r="B40" s="163" t="str">
        <f>'[1]TH Viec 06'!B35</f>
        <v>Hà Nam</v>
      </c>
      <c r="C40" s="165">
        <f>'[1]TH Viec 06'!C35</f>
        <v>2619</v>
      </c>
      <c r="D40" s="165">
        <f>'[1]TH Viec 06'!D35</f>
        <v>1064</v>
      </c>
      <c r="E40" s="165">
        <f>'[1]TH Viec 06'!E35</f>
        <v>1555</v>
      </c>
      <c r="F40" s="165">
        <f>'[1]TH Viec 06'!F35</f>
        <v>1714</v>
      </c>
      <c r="G40" s="165">
        <f>'[1]TH Viec 06'!G35</f>
        <v>1467</v>
      </c>
      <c r="H40" s="165">
        <f>'[1]TH Viec 06'!H35</f>
        <v>63</v>
      </c>
      <c r="I40" s="165">
        <f>'[1]TH Viec 06'!I35</f>
        <v>1334</v>
      </c>
      <c r="J40" s="165">
        <f>'[1]TH Viec 06'!J35</f>
        <v>33</v>
      </c>
      <c r="K40" s="165">
        <f>'[1]TH Viec 06'!K35</f>
        <v>32</v>
      </c>
      <c r="L40" s="165">
        <f>'[1]TH Viec 06'!L35</f>
        <v>5</v>
      </c>
      <c r="M40" s="165">
        <f>'[1]TH Viec 06'!M35</f>
        <v>247</v>
      </c>
      <c r="N40" s="165">
        <f>'[1]TH Viec 06'!P35</f>
        <v>130</v>
      </c>
      <c r="O40" s="165">
        <f>'[1]TH Viec 06'!Q35</f>
        <v>117</v>
      </c>
      <c r="P40" s="165">
        <f>'[1]TH Viec 06'!R35</f>
        <v>905</v>
      </c>
      <c r="Q40" s="165">
        <f>'[1]TH Viec 06'!S35</f>
        <v>891</v>
      </c>
      <c r="R40" s="165">
        <f>'[1]TH Viec 06'!T35</f>
        <v>6</v>
      </c>
      <c r="S40" s="165">
        <f>'[1]TH Viec 06'!U35</f>
        <v>8</v>
      </c>
      <c r="T40" s="165">
        <f>'[1]TH Viec 06'!V35</f>
        <v>1152</v>
      </c>
      <c r="U40" s="198">
        <f>'[1]TH Viec 06'!W35</f>
        <v>0.8558926487747958</v>
      </c>
      <c r="V40" s="198">
        <f>'[1]TH Viec 06'!X35</f>
        <v>0.6544482626956853</v>
      </c>
      <c r="Y40" s="186">
        <f t="shared" si="2"/>
        <v>2556</v>
      </c>
      <c r="Z40" s="186">
        <f t="shared" si="3"/>
        <v>1619</v>
      </c>
      <c r="AA40" s="186">
        <f t="shared" si="4"/>
        <v>1372</v>
      </c>
      <c r="AB40" s="196">
        <f t="shared" si="5"/>
        <v>0.6334115805946792</v>
      </c>
      <c r="AC40" s="196">
        <f t="shared" si="6"/>
        <v>0.8474366893143916</v>
      </c>
    </row>
    <row r="41" spans="1:29" s="184" customFormat="1" ht="13.5" customHeight="1">
      <c r="A41" s="199">
        <v>24</v>
      </c>
      <c r="B41" s="163" t="str">
        <f>'[1]TH Viec 06'!B36</f>
        <v>Hà Nội</v>
      </c>
      <c r="C41" s="165">
        <f>'[1]TH Viec 06'!C36</f>
        <v>33652</v>
      </c>
      <c r="D41" s="165">
        <f>'[1]TH Viec 06'!D36</f>
        <v>11344</v>
      </c>
      <c r="E41" s="165">
        <f>'[1]TH Viec 06'!E36</f>
        <v>22308</v>
      </c>
      <c r="F41" s="165">
        <f>'[1]TH Viec 06'!F36</f>
        <v>25620</v>
      </c>
      <c r="G41" s="165">
        <f>'[1]TH Viec 06'!G36</f>
        <v>17721</v>
      </c>
      <c r="H41" s="165">
        <f>'[1]TH Viec 06'!H36</f>
        <v>983</v>
      </c>
      <c r="I41" s="165">
        <f>'[1]TH Viec 06'!I36</f>
        <v>15961</v>
      </c>
      <c r="J41" s="165">
        <f>'[1]TH Viec 06'!J36</f>
        <v>322</v>
      </c>
      <c r="K41" s="165">
        <f>'[1]TH Viec 06'!K36</f>
        <v>356</v>
      </c>
      <c r="L41" s="165">
        <f>'[1]TH Viec 06'!L36</f>
        <v>99</v>
      </c>
      <c r="M41" s="165">
        <f>'[1]TH Viec 06'!M36</f>
        <v>7899</v>
      </c>
      <c r="N41" s="165">
        <f>'[1]TH Viec 06'!P36</f>
        <v>7859</v>
      </c>
      <c r="O41" s="165">
        <f>'[1]TH Viec 06'!Q36</f>
        <v>40</v>
      </c>
      <c r="P41" s="165">
        <f>'[1]TH Viec 06'!R36</f>
        <v>8032</v>
      </c>
      <c r="Q41" s="165">
        <f>'[1]TH Viec 06'!S36</f>
        <v>7679</v>
      </c>
      <c r="R41" s="165">
        <f>'[1]TH Viec 06'!T36</f>
        <v>39</v>
      </c>
      <c r="S41" s="165">
        <f>'[1]TH Viec 06'!U36</f>
        <v>314</v>
      </c>
      <c r="T41" s="165">
        <f>'[1]TH Viec 06'!V36</f>
        <v>15931</v>
      </c>
      <c r="U41" s="198">
        <f>'[1]TH Viec 06'!W36</f>
        <v>0.6916861826697892</v>
      </c>
      <c r="V41" s="198">
        <f>'[1]TH Viec 06'!X36</f>
        <v>0.7613217639367645</v>
      </c>
      <c r="Y41" s="186">
        <f t="shared" si="2"/>
        <v>32669</v>
      </c>
      <c r="Z41" s="186">
        <f t="shared" si="3"/>
        <v>24281</v>
      </c>
      <c r="AA41" s="186">
        <f t="shared" si="4"/>
        <v>16382</v>
      </c>
      <c r="AB41" s="196">
        <f t="shared" si="5"/>
        <v>0.7432428295938045</v>
      </c>
      <c r="AC41" s="196">
        <f t="shared" si="6"/>
        <v>0.6746839092294387</v>
      </c>
    </row>
    <row r="42" spans="1:29" s="184" customFormat="1" ht="13.5" customHeight="1">
      <c r="A42" s="197">
        <v>25</v>
      </c>
      <c r="B42" s="163" t="str">
        <f>'[1]TH Viec 06'!B37</f>
        <v>Hà Tĩnh</v>
      </c>
      <c r="C42" s="165">
        <f>'[1]TH Viec 06'!C37</f>
        <v>3866</v>
      </c>
      <c r="D42" s="165">
        <f>'[1]TH Viec 06'!D37</f>
        <v>631</v>
      </c>
      <c r="E42" s="165">
        <f>'[1]TH Viec 06'!E37</f>
        <v>3235</v>
      </c>
      <c r="F42" s="165">
        <f>'[1]TH Viec 06'!F37</f>
        <v>3409</v>
      </c>
      <c r="G42" s="165">
        <f>'[1]TH Viec 06'!G37</f>
        <v>2922</v>
      </c>
      <c r="H42" s="165">
        <f>'[1]TH Viec 06'!H37</f>
        <v>88</v>
      </c>
      <c r="I42" s="165">
        <f>'[1]TH Viec 06'!I37</f>
        <v>2759</v>
      </c>
      <c r="J42" s="165">
        <f>'[1]TH Viec 06'!J37</f>
        <v>15</v>
      </c>
      <c r="K42" s="165">
        <f>'[1]TH Viec 06'!K37</f>
        <v>56</v>
      </c>
      <c r="L42" s="165">
        <f>'[1]TH Viec 06'!L37</f>
        <v>4</v>
      </c>
      <c r="M42" s="165">
        <f>'[1]TH Viec 06'!M37</f>
        <v>487</v>
      </c>
      <c r="N42" s="165">
        <f>'[1]TH Viec 06'!P37</f>
        <v>466</v>
      </c>
      <c r="O42" s="165">
        <f>'[1]TH Viec 06'!Q37</f>
        <v>21</v>
      </c>
      <c r="P42" s="165">
        <f>'[1]TH Viec 06'!R37</f>
        <v>457</v>
      </c>
      <c r="Q42" s="165">
        <f>'[1]TH Viec 06'!S37</f>
        <v>435</v>
      </c>
      <c r="R42" s="165">
        <f>'[1]TH Viec 06'!T37</f>
        <v>0</v>
      </c>
      <c r="S42" s="165">
        <f>'[1]TH Viec 06'!U37</f>
        <v>22</v>
      </c>
      <c r="T42" s="165">
        <f>'[1]TH Viec 06'!V37</f>
        <v>944</v>
      </c>
      <c r="U42" s="198">
        <f>'[1]TH Viec 06'!W37</f>
        <v>0.8571428571428571</v>
      </c>
      <c r="V42" s="198">
        <f>'[1]TH Viec 06'!X37</f>
        <v>0.8817899637868598</v>
      </c>
      <c r="Y42" s="186">
        <f t="shared" si="2"/>
        <v>3778</v>
      </c>
      <c r="Z42" s="186">
        <f t="shared" si="3"/>
        <v>3265</v>
      </c>
      <c r="AA42" s="186">
        <f t="shared" si="4"/>
        <v>2778</v>
      </c>
      <c r="AB42" s="196">
        <f t="shared" si="5"/>
        <v>0.8642138697723664</v>
      </c>
      <c r="AC42" s="196">
        <f t="shared" si="6"/>
        <v>0.8508422664624808</v>
      </c>
    </row>
    <row r="43" spans="1:29" s="184" customFormat="1" ht="13.5" customHeight="1">
      <c r="A43" s="199">
        <v>26</v>
      </c>
      <c r="B43" s="163" t="str">
        <f>'[1]TH Viec 06'!B38</f>
        <v>Hải Dương</v>
      </c>
      <c r="C43" s="165">
        <f>'[1]TH Viec 06'!C38</f>
        <v>9009</v>
      </c>
      <c r="D43" s="165">
        <f>'[1]TH Viec 06'!D38</f>
        <v>2663</v>
      </c>
      <c r="E43" s="165">
        <f>'[1]TH Viec 06'!E38</f>
        <v>6346</v>
      </c>
      <c r="F43" s="165">
        <f>'[1]TH Viec 06'!F38</f>
        <v>7561</v>
      </c>
      <c r="G43" s="165">
        <f>'[1]TH Viec 06'!G38</f>
        <v>5695</v>
      </c>
      <c r="H43" s="165">
        <f>'[1]TH Viec 06'!H38</f>
        <v>148</v>
      </c>
      <c r="I43" s="165">
        <f>'[1]TH Viec 06'!I38</f>
        <v>5386</v>
      </c>
      <c r="J43" s="165">
        <f>'[1]TH Viec 06'!J38</f>
        <v>66</v>
      </c>
      <c r="K43" s="165">
        <f>'[1]TH Viec 06'!K38</f>
        <v>63</v>
      </c>
      <c r="L43" s="165">
        <f>'[1]TH Viec 06'!L38</f>
        <v>32</v>
      </c>
      <c r="M43" s="165">
        <f>'[1]TH Viec 06'!M38</f>
        <v>1866</v>
      </c>
      <c r="N43" s="165">
        <f>'[1]TH Viec 06'!P38</f>
        <v>1687</v>
      </c>
      <c r="O43" s="165">
        <f>'[1]TH Viec 06'!Q38</f>
        <v>179</v>
      </c>
      <c r="P43" s="165">
        <f>'[1]TH Viec 06'!R38</f>
        <v>1448</v>
      </c>
      <c r="Q43" s="165">
        <f>'[1]TH Viec 06'!S38</f>
        <v>1269</v>
      </c>
      <c r="R43" s="165">
        <f>'[1]TH Viec 06'!T38</f>
        <v>8</v>
      </c>
      <c r="S43" s="165">
        <f>'[1]TH Viec 06'!U38</f>
        <v>171</v>
      </c>
      <c r="T43" s="165">
        <f>'[1]TH Viec 06'!V38</f>
        <v>3314</v>
      </c>
      <c r="U43" s="198">
        <f>'[1]TH Viec 06'!W38</f>
        <v>0.7532072477185557</v>
      </c>
      <c r="V43" s="198">
        <f>'[1]TH Viec 06'!X38</f>
        <v>0.8392718392718392</v>
      </c>
      <c r="Y43" s="186">
        <f t="shared" si="2"/>
        <v>8861</v>
      </c>
      <c r="Z43" s="186">
        <f t="shared" si="3"/>
        <v>7350</v>
      </c>
      <c r="AA43" s="186">
        <f t="shared" si="4"/>
        <v>5484</v>
      </c>
      <c r="AB43" s="196">
        <f t="shared" si="5"/>
        <v>0.8294774856111048</v>
      </c>
      <c r="AC43" s="196">
        <f t="shared" si="6"/>
        <v>0.7461224489795918</v>
      </c>
    </row>
    <row r="44" spans="1:29" s="184" customFormat="1" ht="13.5" customHeight="1">
      <c r="A44" s="197">
        <v>27</v>
      </c>
      <c r="B44" s="163" t="str">
        <f>'[1]TH Viec 06'!B39</f>
        <v>Hải Phòng</v>
      </c>
      <c r="C44" s="165">
        <f>'[1]TH Viec 06'!C39</f>
        <v>15280</v>
      </c>
      <c r="D44" s="165">
        <f>'[1]TH Viec 06'!D39</f>
        <v>8964</v>
      </c>
      <c r="E44" s="165">
        <f>'[1]TH Viec 06'!E39</f>
        <v>6316</v>
      </c>
      <c r="F44" s="165">
        <f>'[1]TH Viec 06'!F39</f>
        <v>8891</v>
      </c>
      <c r="G44" s="165">
        <f>'[1]TH Viec 06'!G39</f>
        <v>5817</v>
      </c>
      <c r="H44" s="165">
        <f>'[1]TH Viec 06'!H39</f>
        <v>201</v>
      </c>
      <c r="I44" s="165">
        <f>'[1]TH Viec 06'!I39</f>
        <v>5064</v>
      </c>
      <c r="J44" s="165">
        <f>'[1]TH Viec 06'!J39</f>
        <v>175</v>
      </c>
      <c r="K44" s="165">
        <f>'[1]TH Viec 06'!K39</f>
        <v>190</v>
      </c>
      <c r="L44" s="165">
        <f>'[1]TH Viec 06'!L39</f>
        <v>187</v>
      </c>
      <c r="M44" s="165">
        <f>'[1]TH Viec 06'!M39</f>
        <v>3074</v>
      </c>
      <c r="N44" s="165">
        <f>'[1]TH Viec 06'!P39</f>
        <v>2920</v>
      </c>
      <c r="O44" s="165">
        <f>'[1]TH Viec 06'!Q39</f>
        <v>154</v>
      </c>
      <c r="P44" s="165">
        <f>'[1]TH Viec 06'!R39</f>
        <v>6389</v>
      </c>
      <c r="Q44" s="165">
        <f>'[1]TH Viec 06'!S39</f>
        <v>5762</v>
      </c>
      <c r="R44" s="165">
        <f>'[1]TH Viec 06'!T39</f>
        <v>6</v>
      </c>
      <c r="S44" s="165">
        <f>'[1]TH Viec 06'!U39</f>
        <v>621</v>
      </c>
      <c r="T44" s="165">
        <f>'[1]TH Viec 06'!V39</f>
        <v>9463</v>
      </c>
      <c r="U44" s="198">
        <f>'[1]TH Viec 06'!W39</f>
        <v>0.6542571139354403</v>
      </c>
      <c r="V44" s="198">
        <f>'[1]TH Viec 06'!X39</f>
        <v>0.5818717277486911</v>
      </c>
      <c r="Y44" s="186">
        <f t="shared" si="2"/>
        <v>15079</v>
      </c>
      <c r="Z44" s="186">
        <f t="shared" si="3"/>
        <v>8500</v>
      </c>
      <c r="AA44" s="186">
        <f t="shared" si="4"/>
        <v>5426</v>
      </c>
      <c r="AB44" s="196">
        <f t="shared" si="5"/>
        <v>0.5636978579481398</v>
      </c>
      <c r="AC44" s="196">
        <f t="shared" si="6"/>
        <v>0.6383529411764706</v>
      </c>
    </row>
    <row r="45" spans="1:29" s="184" customFormat="1" ht="13.5" customHeight="1">
      <c r="A45" s="199">
        <v>28</v>
      </c>
      <c r="B45" s="163" t="str">
        <f>'[1]TH Viec 06'!B40</f>
        <v>Hậu Giang</v>
      </c>
      <c r="C45" s="165">
        <f>'[1]TH Viec 06'!C40</f>
        <v>7979</v>
      </c>
      <c r="D45" s="165">
        <f>'[1]TH Viec 06'!D40</f>
        <v>2926</v>
      </c>
      <c r="E45" s="165">
        <f>'[1]TH Viec 06'!E40</f>
        <v>5053</v>
      </c>
      <c r="F45" s="165">
        <f>'[1]TH Viec 06'!F40</f>
        <v>6527</v>
      </c>
      <c r="G45" s="165">
        <f>'[1]TH Viec 06'!G40</f>
        <v>4351</v>
      </c>
      <c r="H45" s="165">
        <f>'[1]TH Viec 06'!H40</f>
        <v>111</v>
      </c>
      <c r="I45" s="165">
        <f>'[1]TH Viec 06'!I40</f>
        <v>3778</v>
      </c>
      <c r="J45" s="165">
        <f>'[1]TH Viec 06'!J40</f>
        <v>148</v>
      </c>
      <c r="K45" s="165">
        <f>'[1]TH Viec 06'!K40</f>
        <v>312</v>
      </c>
      <c r="L45" s="165">
        <f>'[1]TH Viec 06'!L40</f>
        <v>2</v>
      </c>
      <c r="M45" s="165">
        <f>'[1]TH Viec 06'!M40</f>
        <v>2176</v>
      </c>
      <c r="N45" s="165">
        <f>'[1]TH Viec 06'!P40</f>
        <v>2176</v>
      </c>
      <c r="O45" s="165">
        <f>'[1]TH Viec 06'!Q40</f>
        <v>0</v>
      </c>
      <c r="P45" s="165">
        <f>'[1]TH Viec 06'!R40</f>
        <v>1452</v>
      </c>
      <c r="Q45" s="165">
        <f>'[1]TH Viec 06'!S40</f>
        <v>599</v>
      </c>
      <c r="R45" s="165">
        <f>'[1]TH Viec 06'!T40</f>
        <v>4</v>
      </c>
      <c r="S45" s="165">
        <f>'[1]TH Viec 06'!U40</f>
        <v>849</v>
      </c>
      <c r="T45" s="165">
        <f>'[1]TH Viec 06'!V40</f>
        <v>3628</v>
      </c>
      <c r="U45" s="198">
        <f>'[1]TH Viec 06'!W40</f>
        <v>0.6666155967519535</v>
      </c>
      <c r="V45" s="198">
        <f>'[1]TH Viec 06'!X40</f>
        <v>0.8180223085599699</v>
      </c>
      <c r="Y45" s="186">
        <f t="shared" si="2"/>
        <v>7868</v>
      </c>
      <c r="Z45" s="186">
        <f t="shared" si="3"/>
        <v>6104</v>
      </c>
      <c r="AA45" s="186">
        <f t="shared" si="4"/>
        <v>3928</v>
      </c>
      <c r="AB45" s="196">
        <f t="shared" si="5"/>
        <v>0.7758007117437722</v>
      </c>
      <c r="AC45" s="196">
        <f t="shared" si="6"/>
        <v>0.6435124508519003</v>
      </c>
    </row>
    <row r="46" spans="1:29" s="184" customFormat="1" ht="13.5" customHeight="1">
      <c r="A46" s="197">
        <v>29</v>
      </c>
      <c r="B46" s="163" t="str">
        <f>'[1]TH Viec 06'!B41</f>
        <v>Hòa Bình</v>
      </c>
      <c r="C46" s="165">
        <f>'[1]TH Viec 06'!C41</f>
        <v>3382</v>
      </c>
      <c r="D46" s="165">
        <f>'[1]TH Viec 06'!D41</f>
        <v>489</v>
      </c>
      <c r="E46" s="165">
        <f>'[1]TH Viec 06'!E41</f>
        <v>2893</v>
      </c>
      <c r="F46" s="165">
        <f>'[1]TH Viec 06'!F41</f>
        <v>2996</v>
      </c>
      <c r="G46" s="165">
        <f>'[1]TH Viec 06'!G41</f>
        <v>2688</v>
      </c>
      <c r="H46" s="165">
        <f>'[1]TH Viec 06'!H41</f>
        <v>65</v>
      </c>
      <c r="I46" s="165">
        <f>'[1]TH Viec 06'!I41</f>
        <v>2588</v>
      </c>
      <c r="J46" s="165">
        <f>'[1]TH Viec 06'!J41</f>
        <v>8</v>
      </c>
      <c r="K46" s="165">
        <f>'[1]TH Viec 06'!K41</f>
        <v>11</v>
      </c>
      <c r="L46" s="165">
        <f>'[1]TH Viec 06'!L41</f>
        <v>16</v>
      </c>
      <c r="M46" s="165">
        <f>'[1]TH Viec 06'!M41</f>
        <v>308</v>
      </c>
      <c r="N46" s="165">
        <f>'[1]TH Viec 06'!P41</f>
        <v>263</v>
      </c>
      <c r="O46" s="165">
        <f>'[1]TH Viec 06'!Q41</f>
        <v>45</v>
      </c>
      <c r="P46" s="165">
        <f>'[1]TH Viec 06'!R41</f>
        <v>386</v>
      </c>
      <c r="Q46" s="165">
        <f>'[1]TH Viec 06'!S41</f>
        <v>352</v>
      </c>
      <c r="R46" s="165">
        <f>'[1]TH Viec 06'!T41</f>
        <v>0</v>
      </c>
      <c r="S46" s="165">
        <f>'[1]TH Viec 06'!U41</f>
        <v>34</v>
      </c>
      <c r="T46" s="165">
        <f>'[1]TH Viec 06'!V41</f>
        <v>694</v>
      </c>
      <c r="U46" s="198">
        <f>'[1]TH Viec 06'!W41</f>
        <v>0.897196261682243</v>
      </c>
      <c r="V46" s="198">
        <f>'[1]TH Viec 06'!X41</f>
        <v>0.885866351271437</v>
      </c>
      <c r="Y46" s="186">
        <f t="shared" si="2"/>
        <v>3317</v>
      </c>
      <c r="Z46" s="186">
        <f t="shared" si="3"/>
        <v>2920</v>
      </c>
      <c r="AA46" s="186">
        <f t="shared" si="4"/>
        <v>2612</v>
      </c>
      <c r="AB46" s="196">
        <f t="shared" si="5"/>
        <v>0.8803135363280072</v>
      </c>
      <c r="AC46" s="196">
        <f t="shared" si="6"/>
        <v>0.8945205479452055</v>
      </c>
    </row>
    <row r="47" spans="1:29" s="184" customFormat="1" ht="13.5" customHeight="1">
      <c r="A47" s="199">
        <v>30</v>
      </c>
      <c r="B47" s="163" t="str">
        <f>'[1]TH Viec 06'!B42</f>
        <v>Hồ Chí Minh</v>
      </c>
      <c r="C47" s="165">
        <f>'[1]TH Viec 06'!C42</f>
        <v>80987</v>
      </c>
      <c r="D47" s="165">
        <f>'[1]TH Viec 06'!D42</f>
        <v>30144</v>
      </c>
      <c r="E47" s="165">
        <f>'[1]TH Viec 06'!E42</f>
        <v>50843</v>
      </c>
      <c r="F47" s="165">
        <f>'[1]TH Viec 06'!F42</f>
        <v>60665</v>
      </c>
      <c r="G47" s="165">
        <f>'[1]TH Viec 06'!G42</f>
        <v>43724</v>
      </c>
      <c r="H47" s="165">
        <f>'[1]TH Viec 06'!H42</f>
        <v>1445</v>
      </c>
      <c r="I47" s="165">
        <f>'[1]TH Viec 06'!I42</f>
        <v>40012</v>
      </c>
      <c r="J47" s="165">
        <f>'[1]TH Viec 06'!J42</f>
        <v>702</v>
      </c>
      <c r="K47" s="165">
        <f>'[1]TH Viec 06'!K42</f>
        <v>1504</v>
      </c>
      <c r="L47" s="165">
        <f>'[1]TH Viec 06'!L42</f>
        <v>61</v>
      </c>
      <c r="M47" s="165">
        <f>'[1]TH Viec 06'!M42</f>
        <v>16941</v>
      </c>
      <c r="N47" s="165">
        <f>'[1]TH Viec 06'!P42</f>
        <v>16155</v>
      </c>
      <c r="O47" s="165">
        <f>'[1]TH Viec 06'!Q42</f>
        <v>786</v>
      </c>
      <c r="P47" s="165">
        <f>'[1]TH Viec 06'!R42</f>
        <v>20322</v>
      </c>
      <c r="Q47" s="165">
        <f>'[1]TH Viec 06'!S42</f>
        <v>12993</v>
      </c>
      <c r="R47" s="165">
        <f>'[1]TH Viec 06'!T42</f>
        <v>83</v>
      </c>
      <c r="S47" s="165">
        <f>'[1]TH Viec 06'!U42</f>
        <v>7246</v>
      </c>
      <c r="T47" s="165">
        <f>'[1]TH Viec 06'!V42</f>
        <v>37263</v>
      </c>
      <c r="U47" s="198">
        <f>'[1]TH Viec 06'!W42</f>
        <v>0.7207450754141598</v>
      </c>
      <c r="V47" s="198">
        <f>'[1]TH Viec 06'!X42</f>
        <v>0.7490708385296405</v>
      </c>
      <c r="Y47" s="186">
        <f t="shared" si="2"/>
        <v>79542</v>
      </c>
      <c r="Z47" s="186">
        <f t="shared" si="3"/>
        <v>57716</v>
      </c>
      <c r="AA47" s="186">
        <f t="shared" si="4"/>
        <v>40775</v>
      </c>
      <c r="AB47" s="196">
        <f t="shared" si="5"/>
        <v>0.7256040833773353</v>
      </c>
      <c r="AC47" s="196">
        <f t="shared" si="6"/>
        <v>0.7064765403007831</v>
      </c>
    </row>
    <row r="48" spans="1:29" s="184" customFormat="1" ht="13.5" customHeight="1">
      <c r="A48" s="197">
        <v>31</v>
      </c>
      <c r="B48" s="163" t="str">
        <f>'[1]TH Viec 06'!B43</f>
        <v>Hưng Yên</v>
      </c>
      <c r="C48" s="165">
        <f>'[1]TH Viec 06'!C43</f>
        <v>5742</v>
      </c>
      <c r="D48" s="165">
        <f>'[1]TH Viec 06'!D43</f>
        <v>1731</v>
      </c>
      <c r="E48" s="165">
        <f>'[1]TH Viec 06'!E43</f>
        <v>4011</v>
      </c>
      <c r="F48" s="165">
        <f>'[1]TH Viec 06'!F43</f>
        <v>4415</v>
      </c>
      <c r="G48" s="165">
        <f>'[1]TH Viec 06'!G43</f>
        <v>3652</v>
      </c>
      <c r="H48" s="165">
        <f>'[1]TH Viec 06'!H43</f>
        <v>201</v>
      </c>
      <c r="I48" s="165">
        <f>'[1]TH Viec 06'!I43</f>
        <v>3293</v>
      </c>
      <c r="J48" s="165">
        <f>'[1]TH Viec 06'!J43</f>
        <v>46</v>
      </c>
      <c r="K48" s="165">
        <f>'[1]TH Viec 06'!K43</f>
        <v>43</v>
      </c>
      <c r="L48" s="165">
        <f>'[1]TH Viec 06'!L43</f>
        <v>69</v>
      </c>
      <c r="M48" s="165">
        <f>'[1]TH Viec 06'!M43</f>
        <v>763</v>
      </c>
      <c r="N48" s="165">
        <f>'[1]TH Viec 06'!P43</f>
        <v>718</v>
      </c>
      <c r="O48" s="165">
        <f>'[1]TH Viec 06'!Q43</f>
        <v>45</v>
      </c>
      <c r="P48" s="165">
        <f>'[1]TH Viec 06'!R43</f>
        <v>1327</v>
      </c>
      <c r="Q48" s="165">
        <f>'[1]TH Viec 06'!S43</f>
        <v>1056</v>
      </c>
      <c r="R48" s="165">
        <f>'[1]TH Viec 06'!T43</f>
        <v>6</v>
      </c>
      <c r="S48" s="165">
        <f>'[1]TH Viec 06'!U43</f>
        <v>265</v>
      </c>
      <c r="T48" s="165">
        <f>'[1]TH Viec 06'!V43</f>
        <v>2090</v>
      </c>
      <c r="U48" s="198">
        <f>'[1]TH Viec 06'!W43</f>
        <v>0.8271800679501699</v>
      </c>
      <c r="V48" s="198">
        <f>'[1]TH Viec 06'!X43</f>
        <v>0.7688958551027516</v>
      </c>
      <c r="Y48" s="186">
        <f t="shared" si="2"/>
        <v>5541</v>
      </c>
      <c r="Z48" s="186">
        <f t="shared" si="3"/>
        <v>4171</v>
      </c>
      <c r="AA48" s="186">
        <f t="shared" si="4"/>
        <v>3408</v>
      </c>
      <c r="AB48" s="196">
        <f t="shared" si="5"/>
        <v>0.7527522107922757</v>
      </c>
      <c r="AC48" s="196">
        <f t="shared" si="6"/>
        <v>0.8170702469431791</v>
      </c>
    </row>
    <row r="49" spans="1:29" s="184" customFormat="1" ht="13.5" customHeight="1">
      <c r="A49" s="199">
        <v>32</v>
      </c>
      <c r="B49" s="163" t="str">
        <f>'[1]TH Viec 06'!B44</f>
        <v>Kiên Giang</v>
      </c>
      <c r="C49" s="165">
        <f>'[1]TH Viec 06'!C44</f>
        <v>16414</v>
      </c>
      <c r="D49" s="165">
        <f>'[1]TH Viec 06'!D44</f>
        <v>5398</v>
      </c>
      <c r="E49" s="165">
        <f>'[1]TH Viec 06'!E44</f>
        <v>11016</v>
      </c>
      <c r="F49" s="165">
        <f>'[1]TH Viec 06'!F44</f>
        <v>13899</v>
      </c>
      <c r="G49" s="165">
        <f>'[1]TH Viec 06'!G44</f>
        <v>10168</v>
      </c>
      <c r="H49" s="165">
        <f>'[1]TH Viec 06'!H44</f>
        <v>304</v>
      </c>
      <c r="I49" s="165">
        <f>'[1]TH Viec 06'!I44</f>
        <v>8783</v>
      </c>
      <c r="J49" s="165">
        <f>'[1]TH Viec 06'!J44</f>
        <v>282</v>
      </c>
      <c r="K49" s="165">
        <f>'[1]TH Viec 06'!K44</f>
        <v>719</v>
      </c>
      <c r="L49" s="165">
        <f>'[1]TH Viec 06'!L44</f>
        <v>80</v>
      </c>
      <c r="M49" s="165">
        <f>'[1]TH Viec 06'!M44</f>
        <v>3731</v>
      </c>
      <c r="N49" s="165">
        <f>'[1]TH Viec 06'!P44</f>
        <v>3714</v>
      </c>
      <c r="O49" s="165">
        <f>'[1]TH Viec 06'!Q44</f>
        <v>17</v>
      </c>
      <c r="P49" s="165">
        <f>'[1]TH Viec 06'!R44</f>
        <v>2515</v>
      </c>
      <c r="Q49" s="165">
        <f>'[1]TH Viec 06'!S44</f>
        <v>2255</v>
      </c>
      <c r="R49" s="165">
        <f>'[1]TH Viec 06'!T44</f>
        <v>9</v>
      </c>
      <c r="S49" s="165">
        <f>'[1]TH Viec 06'!U44</f>
        <v>251</v>
      </c>
      <c r="T49" s="165">
        <f>'[1]TH Viec 06'!V44</f>
        <v>6246</v>
      </c>
      <c r="U49" s="198">
        <f>'[1]TH Viec 06'!W44</f>
        <v>0.7315634218289085</v>
      </c>
      <c r="V49" s="198">
        <f>'[1]TH Viec 06'!X44</f>
        <v>0.8467771414646034</v>
      </c>
      <c r="Y49" s="186">
        <f aca="true" t="shared" si="7" ref="Y49:Y80">C49-H49</f>
        <v>16110</v>
      </c>
      <c r="Z49" s="186">
        <f aca="true" t="shared" si="8" ref="Z49:Z80">I49+J49+L49+N49+O49</f>
        <v>12876</v>
      </c>
      <c r="AA49" s="186">
        <f aca="true" t="shared" si="9" ref="AA49:AA80">I49+J49+L49</f>
        <v>9145</v>
      </c>
      <c r="AB49" s="196">
        <f aca="true" t="shared" si="10" ref="AB49:AB80">Z49/Y49</f>
        <v>0.7992551210428306</v>
      </c>
      <c r="AC49" s="196">
        <f aca="true" t="shared" si="11" ref="AC49:AC80">AA49/Z49</f>
        <v>0.7102360981671326</v>
      </c>
    </row>
    <row r="50" spans="1:29" s="184" customFormat="1" ht="13.5" customHeight="1">
      <c r="A50" s="197">
        <v>33</v>
      </c>
      <c r="B50" s="163" t="str">
        <f>'[1]TH Viec 06'!B45</f>
        <v>Kon Tum</v>
      </c>
      <c r="C50" s="165">
        <f>'[1]TH Viec 06'!C45</f>
        <v>3154</v>
      </c>
      <c r="D50" s="165">
        <f>'[1]TH Viec 06'!D45</f>
        <v>551</v>
      </c>
      <c r="E50" s="165">
        <f>'[1]TH Viec 06'!E45</f>
        <v>2603</v>
      </c>
      <c r="F50" s="165">
        <f>'[1]TH Viec 06'!F45</f>
        <v>2865</v>
      </c>
      <c r="G50" s="165">
        <f>'[1]TH Viec 06'!G45</f>
        <v>2323</v>
      </c>
      <c r="H50" s="165">
        <f>'[1]TH Viec 06'!H45</f>
        <v>51</v>
      </c>
      <c r="I50" s="165">
        <f>'[1]TH Viec 06'!I45</f>
        <v>2206</v>
      </c>
      <c r="J50" s="165">
        <f>'[1]TH Viec 06'!J45</f>
        <v>26</v>
      </c>
      <c r="K50" s="165">
        <f>'[1]TH Viec 06'!K45</f>
        <v>35</v>
      </c>
      <c r="L50" s="165">
        <f>'[1]TH Viec 06'!L45</f>
        <v>5</v>
      </c>
      <c r="M50" s="165">
        <f>'[1]TH Viec 06'!M45</f>
        <v>542</v>
      </c>
      <c r="N50" s="165">
        <f>'[1]TH Viec 06'!P45</f>
        <v>494</v>
      </c>
      <c r="O50" s="165">
        <f>'[1]TH Viec 06'!Q45</f>
        <v>48</v>
      </c>
      <c r="P50" s="165">
        <f>'[1]TH Viec 06'!R45</f>
        <v>289</v>
      </c>
      <c r="Q50" s="165">
        <f>'[1]TH Viec 06'!S45</f>
        <v>262</v>
      </c>
      <c r="R50" s="165">
        <f>'[1]TH Viec 06'!T45</f>
        <v>1</v>
      </c>
      <c r="S50" s="165">
        <f>'[1]TH Viec 06'!U45</f>
        <v>26</v>
      </c>
      <c r="T50" s="165">
        <f>'[1]TH Viec 06'!V45</f>
        <v>831</v>
      </c>
      <c r="U50" s="198">
        <f>'[1]TH Viec 06'!W45</f>
        <v>0.8108202443280977</v>
      </c>
      <c r="V50" s="198">
        <f>'[1]TH Viec 06'!X45</f>
        <v>0.9083703233988586</v>
      </c>
      <c r="Y50" s="186">
        <f t="shared" si="7"/>
        <v>3103</v>
      </c>
      <c r="Z50" s="186">
        <f t="shared" si="8"/>
        <v>2779</v>
      </c>
      <c r="AA50" s="186">
        <f t="shared" si="9"/>
        <v>2237</v>
      </c>
      <c r="AB50" s="196">
        <f t="shared" si="10"/>
        <v>0.8955849178214631</v>
      </c>
      <c r="AC50" s="196">
        <f t="shared" si="11"/>
        <v>0.8049658150413818</v>
      </c>
    </row>
    <row r="51" spans="1:29" s="184" customFormat="1" ht="13.5" customHeight="1">
      <c r="A51" s="199">
        <v>34</v>
      </c>
      <c r="B51" s="163" t="str">
        <f>'[1]TH Viec 06'!B46</f>
        <v>Khánh Hoà</v>
      </c>
      <c r="C51" s="165">
        <f>'[1]TH Viec 06'!C46</f>
        <v>12276</v>
      </c>
      <c r="D51" s="165">
        <f>'[1]TH Viec 06'!D46</f>
        <v>5255</v>
      </c>
      <c r="E51" s="165">
        <f>'[1]TH Viec 06'!E46</f>
        <v>7021</v>
      </c>
      <c r="F51" s="165">
        <f>'[1]TH Viec 06'!F46</f>
        <v>8943</v>
      </c>
      <c r="G51" s="165">
        <f>'[1]TH Viec 06'!G46</f>
        <v>6861</v>
      </c>
      <c r="H51" s="165">
        <f>'[1]TH Viec 06'!H46</f>
        <v>189</v>
      </c>
      <c r="I51" s="165">
        <f>'[1]TH Viec 06'!I46</f>
        <v>6112</v>
      </c>
      <c r="J51" s="165">
        <f>'[1]TH Viec 06'!J46</f>
        <v>150</v>
      </c>
      <c r="K51" s="165">
        <f>'[1]TH Viec 06'!K46</f>
        <v>366</v>
      </c>
      <c r="L51" s="165">
        <f>'[1]TH Viec 06'!L46</f>
        <v>44</v>
      </c>
      <c r="M51" s="165">
        <f>'[1]TH Viec 06'!M46</f>
        <v>2082</v>
      </c>
      <c r="N51" s="165">
        <f>'[1]TH Viec 06'!P46</f>
        <v>1410</v>
      </c>
      <c r="O51" s="165">
        <f>'[1]TH Viec 06'!Q46</f>
        <v>672</v>
      </c>
      <c r="P51" s="165">
        <f>'[1]TH Viec 06'!R46</f>
        <v>3333</v>
      </c>
      <c r="Q51" s="165">
        <f>'[1]TH Viec 06'!S46</f>
        <v>1642</v>
      </c>
      <c r="R51" s="165">
        <f>'[1]TH Viec 06'!T46</f>
        <v>16</v>
      </c>
      <c r="S51" s="165">
        <f>'[1]TH Viec 06'!U46</f>
        <v>1675</v>
      </c>
      <c r="T51" s="165">
        <f>'[1]TH Viec 06'!V46</f>
        <v>5415</v>
      </c>
      <c r="U51" s="198">
        <f>'[1]TH Viec 06'!W46</f>
        <v>0.7671922173767193</v>
      </c>
      <c r="V51" s="198">
        <f>'[1]TH Viec 06'!X46</f>
        <v>0.728494623655914</v>
      </c>
      <c r="Y51" s="186">
        <f t="shared" si="7"/>
        <v>12087</v>
      </c>
      <c r="Z51" s="186">
        <f t="shared" si="8"/>
        <v>8388</v>
      </c>
      <c r="AA51" s="186">
        <f t="shared" si="9"/>
        <v>6306</v>
      </c>
      <c r="AB51" s="196">
        <f t="shared" si="10"/>
        <v>0.6939687267311988</v>
      </c>
      <c r="AC51" s="196">
        <f t="shared" si="11"/>
        <v>0.751788268955651</v>
      </c>
    </row>
    <row r="52" spans="1:29" s="184" customFormat="1" ht="13.5" customHeight="1">
      <c r="A52" s="197">
        <v>35</v>
      </c>
      <c r="B52" s="163" t="str">
        <f>'[1]TH Viec 06'!B47</f>
        <v>Lai Châu</v>
      </c>
      <c r="C52" s="165">
        <f>'[1]TH Viec 06'!C47</f>
        <v>1375</v>
      </c>
      <c r="D52" s="165">
        <f>'[1]TH Viec 06'!D47</f>
        <v>215</v>
      </c>
      <c r="E52" s="165">
        <f>'[1]TH Viec 06'!E47</f>
        <v>1160</v>
      </c>
      <c r="F52" s="165">
        <f>'[1]TH Viec 06'!F47</f>
        <v>1228</v>
      </c>
      <c r="G52" s="165">
        <f>'[1]TH Viec 06'!G47</f>
        <v>1075</v>
      </c>
      <c r="H52" s="165">
        <f>'[1]TH Viec 06'!H47</f>
        <v>15</v>
      </c>
      <c r="I52" s="165">
        <f>'[1]TH Viec 06'!I47</f>
        <v>1038</v>
      </c>
      <c r="J52" s="165">
        <f>'[1]TH Viec 06'!J47</f>
        <v>7</v>
      </c>
      <c r="K52" s="165">
        <f>'[1]TH Viec 06'!K47</f>
        <v>10</v>
      </c>
      <c r="L52" s="165">
        <f>'[1]TH Viec 06'!L47</f>
        <v>5</v>
      </c>
      <c r="M52" s="165">
        <f>'[1]TH Viec 06'!M47</f>
        <v>153</v>
      </c>
      <c r="N52" s="165">
        <f>'[1]TH Viec 06'!P47</f>
        <v>152</v>
      </c>
      <c r="O52" s="165">
        <f>'[1]TH Viec 06'!Q47</f>
        <v>1</v>
      </c>
      <c r="P52" s="165">
        <f>'[1]TH Viec 06'!R47</f>
        <v>147</v>
      </c>
      <c r="Q52" s="165">
        <f>'[1]TH Viec 06'!S47</f>
        <v>145</v>
      </c>
      <c r="R52" s="165">
        <f>'[1]TH Viec 06'!T47</f>
        <v>0</v>
      </c>
      <c r="S52" s="165">
        <f>'[1]TH Viec 06'!U47</f>
        <v>2</v>
      </c>
      <c r="T52" s="165">
        <f>'[1]TH Viec 06'!V47</f>
        <v>300</v>
      </c>
      <c r="U52" s="198">
        <f>'[1]TH Viec 06'!W47</f>
        <v>0.8754071661237784</v>
      </c>
      <c r="V52" s="198">
        <f>'[1]TH Viec 06'!X47</f>
        <v>0.893090909090909</v>
      </c>
      <c r="Y52" s="186">
        <f t="shared" si="7"/>
        <v>1360</v>
      </c>
      <c r="Z52" s="186">
        <f t="shared" si="8"/>
        <v>1203</v>
      </c>
      <c r="AA52" s="186">
        <f t="shared" si="9"/>
        <v>1050</v>
      </c>
      <c r="AB52" s="196">
        <f t="shared" si="10"/>
        <v>0.8845588235294117</v>
      </c>
      <c r="AC52" s="196">
        <f t="shared" si="11"/>
        <v>0.8728179551122195</v>
      </c>
    </row>
    <row r="53" spans="1:29" s="184" customFormat="1" ht="13.5" customHeight="1">
      <c r="A53" s="199">
        <v>36</v>
      </c>
      <c r="B53" s="163" t="str">
        <f>'[1]TH Viec 06'!B48</f>
        <v>Lạng Sơn</v>
      </c>
      <c r="C53" s="165">
        <f>'[1]TH Viec 06'!C48</f>
        <v>4560</v>
      </c>
      <c r="D53" s="165">
        <f>'[1]TH Viec 06'!D48</f>
        <v>1254</v>
      </c>
      <c r="E53" s="165">
        <f>'[1]TH Viec 06'!E48</f>
        <v>3306</v>
      </c>
      <c r="F53" s="165">
        <f>'[1]TH Viec 06'!F48</f>
        <v>3701</v>
      </c>
      <c r="G53" s="165">
        <f>'[1]TH Viec 06'!G48</f>
        <v>3057</v>
      </c>
      <c r="H53" s="165">
        <f>'[1]TH Viec 06'!H48</f>
        <v>136</v>
      </c>
      <c r="I53" s="165">
        <f>'[1]TH Viec 06'!I48</f>
        <v>2768</v>
      </c>
      <c r="J53" s="165">
        <f>'[1]TH Viec 06'!J48</f>
        <v>39</v>
      </c>
      <c r="K53" s="165">
        <f>'[1]TH Viec 06'!K48</f>
        <v>83</v>
      </c>
      <c r="L53" s="165">
        <f>'[1]TH Viec 06'!L48</f>
        <v>31</v>
      </c>
      <c r="M53" s="165">
        <f>'[1]TH Viec 06'!M48</f>
        <v>644</v>
      </c>
      <c r="N53" s="165">
        <f>'[1]TH Viec 06'!P48</f>
        <v>584</v>
      </c>
      <c r="O53" s="165">
        <f>'[1]TH Viec 06'!Q48</f>
        <v>60</v>
      </c>
      <c r="P53" s="165">
        <f>'[1]TH Viec 06'!R48</f>
        <v>859</v>
      </c>
      <c r="Q53" s="165">
        <f>'[1]TH Viec 06'!S48</f>
        <v>856</v>
      </c>
      <c r="R53" s="165">
        <f>'[1]TH Viec 06'!T48</f>
        <v>2</v>
      </c>
      <c r="S53" s="165">
        <f>'[1]TH Viec 06'!U48</f>
        <v>1</v>
      </c>
      <c r="T53" s="165">
        <f>'[1]TH Viec 06'!V48</f>
        <v>1503</v>
      </c>
      <c r="U53" s="198">
        <f>'[1]TH Viec 06'!W48</f>
        <v>0.8259929748716563</v>
      </c>
      <c r="V53" s="198">
        <f>'[1]TH Viec 06'!X48</f>
        <v>0.8116228070175439</v>
      </c>
      <c r="Y53" s="186">
        <f t="shared" si="7"/>
        <v>4424</v>
      </c>
      <c r="Z53" s="186">
        <f t="shared" si="8"/>
        <v>3482</v>
      </c>
      <c r="AA53" s="186">
        <f t="shared" si="9"/>
        <v>2838</v>
      </c>
      <c r="AB53" s="196">
        <f t="shared" si="10"/>
        <v>0.7870705244122965</v>
      </c>
      <c r="AC53" s="196">
        <f t="shared" si="11"/>
        <v>0.8150488225157955</v>
      </c>
    </row>
    <row r="54" spans="1:29" s="184" customFormat="1" ht="13.5" customHeight="1">
      <c r="A54" s="197">
        <v>37</v>
      </c>
      <c r="B54" s="163" t="str">
        <f>'[1]TH Viec 06'!B49</f>
        <v>Lào Cai</v>
      </c>
      <c r="C54" s="165">
        <f>'[1]TH Viec 06'!C49</f>
        <v>4027</v>
      </c>
      <c r="D54" s="165">
        <f>'[1]TH Viec 06'!D49</f>
        <v>1291</v>
      </c>
      <c r="E54" s="165">
        <f>'[1]TH Viec 06'!E49</f>
        <v>2736</v>
      </c>
      <c r="F54" s="165">
        <f>'[1]TH Viec 06'!F49</f>
        <v>3052</v>
      </c>
      <c r="G54" s="165">
        <f>'[1]TH Viec 06'!G49</f>
        <v>2632</v>
      </c>
      <c r="H54" s="165">
        <f>'[1]TH Viec 06'!H49</f>
        <v>57</v>
      </c>
      <c r="I54" s="165">
        <f>'[1]TH Viec 06'!I49</f>
        <v>2488</v>
      </c>
      <c r="J54" s="165">
        <f>'[1]TH Viec 06'!J49</f>
        <v>25</v>
      </c>
      <c r="K54" s="165">
        <f>'[1]TH Viec 06'!K49</f>
        <v>22</v>
      </c>
      <c r="L54" s="165">
        <f>'[1]TH Viec 06'!L49</f>
        <v>40</v>
      </c>
      <c r="M54" s="165">
        <f>'[1]TH Viec 06'!M49</f>
        <v>420</v>
      </c>
      <c r="N54" s="165">
        <f>'[1]TH Viec 06'!P49</f>
        <v>420</v>
      </c>
      <c r="O54" s="165">
        <f>'[1]TH Viec 06'!Q49</f>
        <v>0</v>
      </c>
      <c r="P54" s="165">
        <f>'[1]TH Viec 06'!R49</f>
        <v>975</v>
      </c>
      <c r="Q54" s="165">
        <f>'[1]TH Viec 06'!S49</f>
        <v>971</v>
      </c>
      <c r="R54" s="165">
        <f>'[1]TH Viec 06'!T49</f>
        <v>0</v>
      </c>
      <c r="S54" s="165">
        <f>'[1]TH Viec 06'!U49</f>
        <v>4</v>
      </c>
      <c r="T54" s="165">
        <f>'[1]TH Viec 06'!V49</f>
        <v>1395</v>
      </c>
      <c r="U54" s="198">
        <f>'[1]TH Viec 06'!W49</f>
        <v>0.8623853211009175</v>
      </c>
      <c r="V54" s="198">
        <f>'[1]TH Viec 06'!X49</f>
        <v>0.7578842811025578</v>
      </c>
      <c r="Y54" s="186">
        <f t="shared" si="7"/>
        <v>3970</v>
      </c>
      <c r="Z54" s="186">
        <f t="shared" si="8"/>
        <v>2973</v>
      </c>
      <c r="AA54" s="186">
        <f t="shared" si="9"/>
        <v>2553</v>
      </c>
      <c r="AB54" s="196">
        <f t="shared" si="10"/>
        <v>0.7488664987405541</v>
      </c>
      <c r="AC54" s="196">
        <f t="shared" si="11"/>
        <v>0.858728557013118</v>
      </c>
    </row>
    <row r="55" spans="1:29" s="184" customFormat="1" ht="13.5" customHeight="1">
      <c r="A55" s="199">
        <v>38</v>
      </c>
      <c r="B55" s="163" t="str">
        <f>'[1]TH Viec 06'!B50</f>
        <v>Lâm Đồng</v>
      </c>
      <c r="C55" s="165">
        <f>'[1]TH Viec 06'!C50</f>
        <v>11828</v>
      </c>
      <c r="D55" s="165">
        <f>'[1]TH Viec 06'!D50</f>
        <v>4769</v>
      </c>
      <c r="E55" s="165">
        <f>'[1]TH Viec 06'!E50</f>
        <v>7059</v>
      </c>
      <c r="F55" s="165">
        <f>'[1]TH Viec 06'!F50</f>
        <v>8654</v>
      </c>
      <c r="G55" s="165">
        <f>'[1]TH Viec 06'!G50</f>
        <v>6147</v>
      </c>
      <c r="H55" s="165">
        <f>'[1]TH Viec 06'!H50</f>
        <v>143</v>
      </c>
      <c r="I55" s="165">
        <f>'[1]TH Viec 06'!I50</f>
        <v>5485</v>
      </c>
      <c r="J55" s="165">
        <f>'[1]TH Viec 06'!J50</f>
        <v>193</v>
      </c>
      <c r="K55" s="165">
        <f>'[1]TH Viec 06'!K50</f>
        <v>320</v>
      </c>
      <c r="L55" s="165">
        <f>'[1]TH Viec 06'!L50</f>
        <v>6</v>
      </c>
      <c r="M55" s="165">
        <f>'[1]TH Viec 06'!M50</f>
        <v>2507</v>
      </c>
      <c r="N55" s="165">
        <f>'[1]TH Viec 06'!P50</f>
        <v>2507</v>
      </c>
      <c r="O55" s="165">
        <f>'[1]TH Viec 06'!Q50</f>
        <v>0</v>
      </c>
      <c r="P55" s="165">
        <f>'[1]TH Viec 06'!R50</f>
        <v>3174</v>
      </c>
      <c r="Q55" s="165">
        <f>'[1]TH Viec 06'!S50</f>
        <v>1715</v>
      </c>
      <c r="R55" s="165">
        <f>'[1]TH Viec 06'!T50</f>
        <v>9</v>
      </c>
      <c r="S55" s="165">
        <f>'[1]TH Viec 06'!U50</f>
        <v>1450</v>
      </c>
      <c r="T55" s="165">
        <f>'[1]TH Viec 06'!V50</f>
        <v>5681</v>
      </c>
      <c r="U55" s="198">
        <f>'[1]TH Viec 06'!W50</f>
        <v>0.7103073723133811</v>
      </c>
      <c r="V55" s="198">
        <f>'[1]TH Viec 06'!X50</f>
        <v>0.7316537030774434</v>
      </c>
      <c r="Y55" s="186">
        <f t="shared" si="7"/>
        <v>11685</v>
      </c>
      <c r="Z55" s="186">
        <f t="shared" si="8"/>
        <v>8191</v>
      </c>
      <c r="AA55" s="186">
        <f t="shared" si="9"/>
        <v>5684</v>
      </c>
      <c r="AB55" s="196">
        <f t="shared" si="10"/>
        <v>0.7009841677364143</v>
      </c>
      <c r="AC55" s="196">
        <f t="shared" si="11"/>
        <v>0.6939323647906238</v>
      </c>
    </row>
    <row r="56" spans="1:29" s="184" customFormat="1" ht="13.5" customHeight="1">
      <c r="A56" s="197">
        <v>39</v>
      </c>
      <c r="B56" s="163" t="str">
        <f>'[1]TH Viec 06'!B51</f>
        <v>Long An</v>
      </c>
      <c r="C56" s="165">
        <f>'[1]TH Viec 06'!C51</f>
        <v>26602</v>
      </c>
      <c r="D56" s="165">
        <f>'[1]TH Viec 06'!D51</f>
        <v>11963</v>
      </c>
      <c r="E56" s="165">
        <f>'[1]TH Viec 06'!E51</f>
        <v>14639</v>
      </c>
      <c r="F56" s="165">
        <f>'[1]TH Viec 06'!F51</f>
        <v>17064</v>
      </c>
      <c r="G56" s="165">
        <f>'[1]TH Viec 06'!G51</f>
        <v>12010</v>
      </c>
      <c r="H56" s="165">
        <f>'[1]TH Viec 06'!H51</f>
        <v>310</v>
      </c>
      <c r="I56" s="165">
        <f>'[1]TH Viec 06'!I51</f>
        <v>10700</v>
      </c>
      <c r="J56" s="165">
        <f>'[1]TH Viec 06'!J51</f>
        <v>224</v>
      </c>
      <c r="K56" s="165">
        <f>'[1]TH Viec 06'!K51</f>
        <v>689</v>
      </c>
      <c r="L56" s="165">
        <f>'[1]TH Viec 06'!L51</f>
        <v>87</v>
      </c>
      <c r="M56" s="165">
        <f>'[1]TH Viec 06'!M51</f>
        <v>5054</v>
      </c>
      <c r="N56" s="165">
        <f>'[1]TH Viec 06'!P51</f>
        <v>4415</v>
      </c>
      <c r="O56" s="165">
        <f>'[1]TH Viec 06'!Q51</f>
        <v>639</v>
      </c>
      <c r="P56" s="165">
        <f>'[1]TH Viec 06'!R51</f>
        <v>9538</v>
      </c>
      <c r="Q56" s="165">
        <f>'[1]TH Viec 06'!S51</f>
        <v>2732</v>
      </c>
      <c r="R56" s="165">
        <f>'[1]TH Viec 06'!T51</f>
        <v>19</v>
      </c>
      <c r="S56" s="165">
        <f>'[1]TH Viec 06'!U51</f>
        <v>6787</v>
      </c>
      <c r="T56" s="165">
        <f>'[1]TH Viec 06'!V51</f>
        <v>14592</v>
      </c>
      <c r="U56" s="198">
        <f>'[1]TH Viec 06'!W51</f>
        <v>0.7038209095171121</v>
      </c>
      <c r="V56" s="198">
        <f>'[1]TH Viec 06'!X51</f>
        <v>0.6414555296594241</v>
      </c>
      <c r="Y56" s="186">
        <f t="shared" si="7"/>
        <v>26292</v>
      </c>
      <c r="Z56" s="186">
        <f t="shared" si="8"/>
        <v>16065</v>
      </c>
      <c r="AA56" s="186">
        <f t="shared" si="9"/>
        <v>11011</v>
      </c>
      <c r="AB56" s="196">
        <f t="shared" si="10"/>
        <v>0.6110223642172524</v>
      </c>
      <c r="AC56" s="196">
        <f t="shared" si="11"/>
        <v>0.6854030501089324</v>
      </c>
    </row>
    <row r="57" spans="1:29" s="184" customFormat="1" ht="13.5" customHeight="1">
      <c r="A57" s="199">
        <v>40</v>
      </c>
      <c r="B57" s="163" t="str">
        <f>'[1]TH Viec 06'!B52</f>
        <v>Nam Định</v>
      </c>
      <c r="C57" s="165">
        <f>'[1]TH Viec 06'!C52</f>
        <v>5477</v>
      </c>
      <c r="D57" s="165">
        <f>'[1]TH Viec 06'!D52</f>
        <v>2021</v>
      </c>
      <c r="E57" s="165">
        <f>'[1]TH Viec 06'!E52</f>
        <v>3456</v>
      </c>
      <c r="F57" s="165">
        <f>'[1]TH Viec 06'!F52</f>
        <v>3848</v>
      </c>
      <c r="G57" s="165">
        <f>'[1]TH Viec 06'!G52</f>
        <v>3224</v>
      </c>
      <c r="H57" s="165">
        <f>'[1]TH Viec 06'!H52</f>
        <v>167</v>
      </c>
      <c r="I57" s="165">
        <f>'[1]TH Viec 06'!I52</f>
        <v>2901</v>
      </c>
      <c r="J57" s="165">
        <f>'[1]TH Viec 06'!J52</f>
        <v>45</v>
      </c>
      <c r="K57" s="165">
        <f>'[1]TH Viec 06'!K52</f>
        <v>46</v>
      </c>
      <c r="L57" s="165">
        <f>'[1]TH Viec 06'!L52</f>
        <v>65</v>
      </c>
      <c r="M57" s="165">
        <f>'[1]TH Viec 06'!M52</f>
        <v>624</v>
      </c>
      <c r="N57" s="165">
        <f>'[1]TH Viec 06'!P52</f>
        <v>416</v>
      </c>
      <c r="O57" s="165">
        <f>'[1]TH Viec 06'!Q52</f>
        <v>208</v>
      </c>
      <c r="P57" s="165">
        <f>'[1]TH Viec 06'!R52</f>
        <v>1629</v>
      </c>
      <c r="Q57" s="165">
        <f>'[1]TH Viec 06'!S52</f>
        <v>1516</v>
      </c>
      <c r="R57" s="165">
        <f>'[1]TH Viec 06'!T52</f>
        <v>5</v>
      </c>
      <c r="S57" s="165">
        <f>'[1]TH Viec 06'!U52</f>
        <v>108</v>
      </c>
      <c r="T57" s="165">
        <f>'[1]TH Viec 06'!V52</f>
        <v>2253</v>
      </c>
      <c r="U57" s="198">
        <f>'[1]TH Viec 06'!W52</f>
        <v>0.8378378378378378</v>
      </c>
      <c r="V57" s="198">
        <f>'[1]TH Viec 06'!X52</f>
        <v>0.7025744020449151</v>
      </c>
      <c r="Y57" s="186">
        <f t="shared" si="7"/>
        <v>5310</v>
      </c>
      <c r="Z57" s="186">
        <f t="shared" si="8"/>
        <v>3635</v>
      </c>
      <c r="AA57" s="186">
        <f t="shared" si="9"/>
        <v>3011</v>
      </c>
      <c r="AB57" s="196">
        <f t="shared" si="10"/>
        <v>0.684557438794727</v>
      </c>
      <c r="AC57" s="196">
        <f t="shared" si="11"/>
        <v>0.8283356258596973</v>
      </c>
    </row>
    <row r="58" spans="1:29" s="184" customFormat="1" ht="13.5" customHeight="1">
      <c r="A58" s="197">
        <v>41</v>
      </c>
      <c r="B58" s="163" t="str">
        <f>'[1]TH Viec 06'!B53</f>
        <v>Ninh Bình</v>
      </c>
      <c r="C58" s="165">
        <f>'[1]TH Viec 06'!C53</f>
        <v>4994</v>
      </c>
      <c r="D58" s="165">
        <f>'[1]TH Viec 06'!D53</f>
        <v>1976</v>
      </c>
      <c r="E58" s="165">
        <f>'[1]TH Viec 06'!E53</f>
        <v>3018</v>
      </c>
      <c r="F58" s="165">
        <f>'[1]TH Viec 06'!F53</f>
        <v>3628</v>
      </c>
      <c r="G58" s="165">
        <f>'[1]TH Viec 06'!G53</f>
        <v>2608</v>
      </c>
      <c r="H58" s="165">
        <f>'[1]TH Viec 06'!H53</f>
        <v>127</v>
      </c>
      <c r="I58" s="165">
        <f>'[1]TH Viec 06'!I53</f>
        <v>2392</v>
      </c>
      <c r="J58" s="165">
        <f>'[1]TH Viec 06'!J53</f>
        <v>53</v>
      </c>
      <c r="K58" s="165">
        <f>'[1]TH Viec 06'!K53</f>
        <v>19</v>
      </c>
      <c r="L58" s="165">
        <f>'[1]TH Viec 06'!L53</f>
        <v>17</v>
      </c>
      <c r="M58" s="165">
        <f>'[1]TH Viec 06'!M53</f>
        <v>1020</v>
      </c>
      <c r="N58" s="165">
        <f>'[1]TH Viec 06'!P53</f>
        <v>1011</v>
      </c>
      <c r="O58" s="165">
        <f>'[1]TH Viec 06'!Q53</f>
        <v>9</v>
      </c>
      <c r="P58" s="165">
        <f>'[1]TH Viec 06'!R53</f>
        <v>1366</v>
      </c>
      <c r="Q58" s="165">
        <f>'[1]TH Viec 06'!S53</f>
        <v>470</v>
      </c>
      <c r="R58" s="165">
        <f>'[1]TH Viec 06'!T53</f>
        <v>0</v>
      </c>
      <c r="S58" s="165">
        <f>'[1]TH Viec 06'!U53</f>
        <v>896</v>
      </c>
      <c r="T58" s="165">
        <f>'[1]TH Viec 06'!V53</f>
        <v>2386</v>
      </c>
      <c r="U58" s="198">
        <f>'[1]TH Viec 06'!W53</f>
        <v>0.7188533627342889</v>
      </c>
      <c r="V58" s="198">
        <f>'[1]TH Viec 06'!X53</f>
        <v>0.7264717661193432</v>
      </c>
      <c r="Y58" s="186">
        <f t="shared" si="7"/>
        <v>4867</v>
      </c>
      <c r="Z58" s="186">
        <f t="shared" si="8"/>
        <v>3482</v>
      </c>
      <c r="AA58" s="186">
        <f t="shared" si="9"/>
        <v>2462</v>
      </c>
      <c r="AB58" s="196">
        <f t="shared" si="10"/>
        <v>0.7154304499691801</v>
      </c>
      <c r="AC58" s="196">
        <f t="shared" si="11"/>
        <v>0.7070649052268811</v>
      </c>
    </row>
    <row r="59" spans="1:29" s="184" customFormat="1" ht="13.5" customHeight="1">
      <c r="A59" s="199">
        <v>42</v>
      </c>
      <c r="B59" s="163" t="str">
        <f>'[1]TH Viec 06'!B54</f>
        <v>Ninh Thuận</v>
      </c>
      <c r="C59" s="165">
        <f>'[1]TH Viec 06'!C54</f>
        <v>4040</v>
      </c>
      <c r="D59" s="165">
        <f>'[1]TH Viec 06'!D54</f>
        <v>1177</v>
      </c>
      <c r="E59" s="165">
        <f>'[1]TH Viec 06'!E54</f>
        <v>2863</v>
      </c>
      <c r="F59" s="165">
        <f>'[1]TH Viec 06'!F54</f>
        <v>3464</v>
      </c>
      <c r="G59" s="165">
        <f>'[1]TH Viec 06'!G54</f>
        <v>2488</v>
      </c>
      <c r="H59" s="165">
        <f>'[1]TH Viec 06'!H54</f>
        <v>74</v>
      </c>
      <c r="I59" s="165">
        <f>'[1]TH Viec 06'!I54</f>
        <v>2300</v>
      </c>
      <c r="J59" s="165">
        <f>'[1]TH Viec 06'!J54</f>
        <v>37</v>
      </c>
      <c r="K59" s="165">
        <f>'[1]TH Viec 06'!K54</f>
        <v>74</v>
      </c>
      <c r="L59" s="165">
        <f>'[1]TH Viec 06'!L54</f>
        <v>3</v>
      </c>
      <c r="M59" s="165">
        <f>'[1]TH Viec 06'!M54</f>
        <v>976</v>
      </c>
      <c r="N59" s="165">
        <f>'[1]TH Viec 06'!P54</f>
        <v>739</v>
      </c>
      <c r="O59" s="165">
        <f>'[1]TH Viec 06'!Q54</f>
        <v>237</v>
      </c>
      <c r="P59" s="165">
        <f>'[1]TH Viec 06'!R54</f>
        <v>576</v>
      </c>
      <c r="Q59" s="165">
        <f>'[1]TH Viec 06'!S54</f>
        <v>557</v>
      </c>
      <c r="R59" s="165">
        <f>'[1]TH Viec 06'!T54</f>
        <v>1</v>
      </c>
      <c r="S59" s="165">
        <f>'[1]TH Viec 06'!U54</f>
        <v>18</v>
      </c>
      <c r="T59" s="165">
        <f>'[1]TH Viec 06'!V54</f>
        <v>1552</v>
      </c>
      <c r="U59" s="198">
        <f>'[1]TH Viec 06'!W54</f>
        <v>0.7182448036951501</v>
      </c>
      <c r="V59" s="198">
        <f>'[1]TH Viec 06'!X54</f>
        <v>0.8574257425742574</v>
      </c>
      <c r="Y59" s="186">
        <f t="shared" si="7"/>
        <v>3966</v>
      </c>
      <c r="Z59" s="186">
        <f t="shared" si="8"/>
        <v>3316</v>
      </c>
      <c r="AA59" s="186">
        <f t="shared" si="9"/>
        <v>2340</v>
      </c>
      <c r="AB59" s="196">
        <f t="shared" si="10"/>
        <v>0.8361069087241553</v>
      </c>
      <c r="AC59" s="196">
        <f t="shared" si="11"/>
        <v>0.7056694813027744</v>
      </c>
    </row>
    <row r="60" spans="1:29" s="184" customFormat="1" ht="13.5" customHeight="1">
      <c r="A60" s="197">
        <v>43</v>
      </c>
      <c r="B60" s="163" t="str">
        <f>'[1]TH Viec 06'!B55</f>
        <v>Nghệ An</v>
      </c>
      <c r="C60" s="165">
        <f>'[1]TH Viec 06'!C55</f>
        <v>12981</v>
      </c>
      <c r="D60" s="165">
        <f>'[1]TH Viec 06'!D55</f>
        <v>3204</v>
      </c>
      <c r="E60" s="165">
        <f>'[1]TH Viec 06'!E55</f>
        <v>9777</v>
      </c>
      <c r="F60" s="165">
        <f>'[1]TH Viec 06'!F55</f>
        <v>10551</v>
      </c>
      <c r="G60" s="165">
        <f>'[1]TH Viec 06'!G55</f>
        <v>8376</v>
      </c>
      <c r="H60" s="165">
        <f>'[1]TH Viec 06'!H55</f>
        <v>132</v>
      </c>
      <c r="I60" s="165">
        <f>'[1]TH Viec 06'!I55</f>
        <v>7890</v>
      </c>
      <c r="J60" s="165">
        <f>'[1]TH Viec 06'!J55</f>
        <v>78</v>
      </c>
      <c r="K60" s="165">
        <f>'[1]TH Viec 06'!K55</f>
        <v>178</v>
      </c>
      <c r="L60" s="165">
        <f>'[1]TH Viec 06'!L55</f>
        <v>98</v>
      </c>
      <c r="M60" s="165">
        <f>'[1]TH Viec 06'!M55</f>
        <v>2175</v>
      </c>
      <c r="N60" s="165">
        <f>'[1]TH Viec 06'!P55</f>
        <v>1574</v>
      </c>
      <c r="O60" s="165">
        <f>'[1]TH Viec 06'!Q55</f>
        <v>601</v>
      </c>
      <c r="P60" s="165">
        <f>'[1]TH Viec 06'!R55</f>
        <v>2430</v>
      </c>
      <c r="Q60" s="165">
        <f>'[1]TH Viec 06'!S55</f>
        <v>2229</v>
      </c>
      <c r="R60" s="165">
        <f>'[1]TH Viec 06'!T55</f>
        <v>6</v>
      </c>
      <c r="S60" s="165">
        <f>'[1]TH Viec 06'!U55</f>
        <v>195</v>
      </c>
      <c r="T60" s="165">
        <f>'[1]TH Viec 06'!V55</f>
        <v>4605</v>
      </c>
      <c r="U60" s="198">
        <f>'[1]TH Viec 06'!W55</f>
        <v>0.7938584020471993</v>
      </c>
      <c r="V60" s="198">
        <f>'[1]TH Viec 06'!X55</f>
        <v>0.8128033279408367</v>
      </c>
      <c r="Y60" s="186">
        <f t="shared" si="7"/>
        <v>12849</v>
      </c>
      <c r="Z60" s="186">
        <f t="shared" si="8"/>
        <v>10241</v>
      </c>
      <c r="AA60" s="186">
        <f t="shared" si="9"/>
        <v>8066</v>
      </c>
      <c r="AB60" s="196">
        <f t="shared" si="10"/>
        <v>0.7970270059926843</v>
      </c>
      <c r="AC60" s="196">
        <f t="shared" si="11"/>
        <v>0.787618396640953</v>
      </c>
    </row>
    <row r="61" spans="1:29" s="184" customFormat="1" ht="13.5" customHeight="1">
      <c r="A61" s="199">
        <v>44</v>
      </c>
      <c r="B61" s="163" t="str">
        <f>'[1]TH Viec 06'!B56</f>
        <v>Phú Thọ</v>
      </c>
      <c r="C61" s="165">
        <f>'[1]TH Viec 06'!C56</f>
        <v>9366</v>
      </c>
      <c r="D61" s="165">
        <f>'[1]TH Viec 06'!D56</f>
        <v>2919</v>
      </c>
      <c r="E61" s="165">
        <f>'[1]TH Viec 06'!E56</f>
        <v>6447</v>
      </c>
      <c r="F61" s="165">
        <f>'[1]TH Viec 06'!F56</f>
        <v>7746</v>
      </c>
      <c r="G61" s="165">
        <f>'[1]TH Viec 06'!G56</f>
        <v>6059</v>
      </c>
      <c r="H61" s="165">
        <f>'[1]TH Viec 06'!H56</f>
        <v>266</v>
      </c>
      <c r="I61" s="165">
        <f>'[1]TH Viec 06'!I56</f>
        <v>5519</v>
      </c>
      <c r="J61" s="165">
        <f>'[1]TH Viec 06'!J56</f>
        <v>123</v>
      </c>
      <c r="K61" s="165">
        <f>'[1]TH Viec 06'!K56</f>
        <v>124</v>
      </c>
      <c r="L61" s="165">
        <f>'[1]TH Viec 06'!L56</f>
        <v>27</v>
      </c>
      <c r="M61" s="165">
        <f>'[1]TH Viec 06'!M56</f>
        <v>1687</v>
      </c>
      <c r="N61" s="165">
        <f>'[1]TH Viec 06'!P56</f>
        <v>1477</v>
      </c>
      <c r="O61" s="165">
        <f>'[1]TH Viec 06'!Q56</f>
        <v>210</v>
      </c>
      <c r="P61" s="165">
        <f>'[1]TH Viec 06'!R56</f>
        <v>1620</v>
      </c>
      <c r="Q61" s="165">
        <f>'[1]TH Viec 06'!S56</f>
        <v>1228</v>
      </c>
      <c r="R61" s="165">
        <f>'[1]TH Viec 06'!T56</f>
        <v>2</v>
      </c>
      <c r="S61" s="165">
        <f>'[1]TH Viec 06'!U56</f>
        <v>390</v>
      </c>
      <c r="T61" s="165">
        <f>'[1]TH Viec 06'!V56</f>
        <v>3307</v>
      </c>
      <c r="U61" s="198">
        <f>'[1]TH Viec 06'!W56</f>
        <v>0.7822101729925123</v>
      </c>
      <c r="V61" s="198">
        <f>'[1]TH Viec 06'!X56</f>
        <v>0.8270339525944908</v>
      </c>
      <c r="Y61" s="186">
        <f t="shared" si="7"/>
        <v>9100</v>
      </c>
      <c r="Z61" s="186">
        <f t="shared" si="8"/>
        <v>7356</v>
      </c>
      <c r="AA61" s="186">
        <f t="shared" si="9"/>
        <v>5669</v>
      </c>
      <c r="AB61" s="196">
        <f t="shared" si="10"/>
        <v>0.8083516483516483</v>
      </c>
      <c r="AC61" s="196">
        <f t="shared" si="11"/>
        <v>0.7706634040239261</v>
      </c>
    </row>
    <row r="62" spans="1:29" s="184" customFormat="1" ht="13.5" customHeight="1">
      <c r="A62" s="197">
        <v>45</v>
      </c>
      <c r="B62" s="163" t="str">
        <f>'[1]TH Viec 06'!B57</f>
        <v>Phú Yên</v>
      </c>
      <c r="C62" s="165">
        <f>'[1]TH Viec 06'!C57</f>
        <v>6818</v>
      </c>
      <c r="D62" s="165">
        <f>'[1]TH Viec 06'!D57</f>
        <v>2200</v>
      </c>
      <c r="E62" s="165">
        <f>'[1]TH Viec 06'!E57</f>
        <v>4618</v>
      </c>
      <c r="F62" s="165">
        <f>'[1]TH Viec 06'!F57</f>
        <v>5524</v>
      </c>
      <c r="G62" s="165">
        <f>'[1]TH Viec 06'!G57</f>
        <v>3868</v>
      </c>
      <c r="H62" s="165">
        <f>'[1]TH Viec 06'!H57</f>
        <v>138</v>
      </c>
      <c r="I62" s="165">
        <f>'[1]TH Viec 06'!I57</f>
        <v>3402</v>
      </c>
      <c r="J62" s="165">
        <f>'[1]TH Viec 06'!J57</f>
        <v>95</v>
      </c>
      <c r="K62" s="165">
        <f>'[1]TH Viec 06'!K57</f>
        <v>217</v>
      </c>
      <c r="L62" s="165">
        <f>'[1]TH Viec 06'!L57</f>
        <v>16</v>
      </c>
      <c r="M62" s="165">
        <f>'[1]TH Viec 06'!M57</f>
        <v>1656</v>
      </c>
      <c r="N62" s="165">
        <f>'[1]TH Viec 06'!P57</f>
        <v>1656</v>
      </c>
      <c r="O62" s="165">
        <f>'[1]TH Viec 06'!Q57</f>
        <v>0</v>
      </c>
      <c r="P62" s="165">
        <f>'[1]TH Viec 06'!R57</f>
        <v>1294</v>
      </c>
      <c r="Q62" s="165">
        <f>'[1]TH Viec 06'!S57</f>
        <v>1261</v>
      </c>
      <c r="R62" s="165">
        <f>'[1]TH Viec 06'!T57</f>
        <v>6</v>
      </c>
      <c r="S62" s="165">
        <f>'[1]TH Viec 06'!U57</f>
        <v>27</v>
      </c>
      <c r="T62" s="165">
        <f>'[1]TH Viec 06'!V57</f>
        <v>2950</v>
      </c>
      <c r="U62" s="198">
        <f>'[1]TH Viec 06'!W57</f>
        <v>0.7002172338884866</v>
      </c>
      <c r="V62" s="198">
        <f>'[1]TH Viec 06'!X57</f>
        <v>0.8102082722205926</v>
      </c>
      <c r="Y62" s="186">
        <f t="shared" si="7"/>
        <v>6680</v>
      </c>
      <c r="Z62" s="186">
        <f t="shared" si="8"/>
        <v>5169</v>
      </c>
      <c r="AA62" s="186">
        <f t="shared" si="9"/>
        <v>3513</v>
      </c>
      <c r="AB62" s="196">
        <f t="shared" si="10"/>
        <v>0.7738023952095808</v>
      </c>
      <c r="AC62" s="196">
        <f t="shared" si="11"/>
        <v>0.6796285548461984</v>
      </c>
    </row>
    <row r="63" spans="1:29" s="184" customFormat="1" ht="13.5" customHeight="1">
      <c r="A63" s="199">
        <v>46</v>
      </c>
      <c r="B63" s="163" t="str">
        <f>'[1]TH Viec 06'!B58</f>
        <v>Quảng Bình</v>
      </c>
      <c r="C63" s="165">
        <f>'[1]TH Viec 06'!C58</f>
        <v>2935</v>
      </c>
      <c r="D63" s="165">
        <f>'[1]TH Viec 06'!D58</f>
        <v>698</v>
      </c>
      <c r="E63" s="165">
        <f>'[1]TH Viec 06'!E58</f>
        <v>2237</v>
      </c>
      <c r="F63" s="165">
        <f>'[1]TH Viec 06'!F58</f>
        <v>2514</v>
      </c>
      <c r="G63" s="165">
        <f>'[1]TH Viec 06'!G58</f>
        <v>2082</v>
      </c>
      <c r="H63" s="165">
        <f>'[1]TH Viec 06'!H58</f>
        <v>59</v>
      </c>
      <c r="I63" s="165">
        <f>'[1]TH Viec 06'!I58</f>
        <v>1936</v>
      </c>
      <c r="J63" s="165">
        <f>'[1]TH Viec 06'!J58</f>
        <v>36</v>
      </c>
      <c r="K63" s="165">
        <f>'[1]TH Viec 06'!K58</f>
        <v>40</v>
      </c>
      <c r="L63" s="165">
        <f>'[1]TH Viec 06'!L58</f>
        <v>11</v>
      </c>
      <c r="M63" s="165">
        <f>'[1]TH Viec 06'!M58</f>
        <v>432</v>
      </c>
      <c r="N63" s="165">
        <f>'[1]TH Viec 06'!P58</f>
        <v>426</v>
      </c>
      <c r="O63" s="165">
        <f>'[1]TH Viec 06'!Q58</f>
        <v>6</v>
      </c>
      <c r="P63" s="165">
        <f>'[1]TH Viec 06'!R58</f>
        <v>421</v>
      </c>
      <c r="Q63" s="165">
        <f>'[1]TH Viec 06'!S58</f>
        <v>366</v>
      </c>
      <c r="R63" s="165">
        <f>'[1]TH Viec 06'!T58</f>
        <v>0</v>
      </c>
      <c r="S63" s="165">
        <f>'[1]TH Viec 06'!U58</f>
        <v>55</v>
      </c>
      <c r="T63" s="165">
        <f>'[1]TH Viec 06'!V58</f>
        <v>853</v>
      </c>
      <c r="U63" s="198">
        <f>'[1]TH Viec 06'!W58</f>
        <v>0.8281622911694511</v>
      </c>
      <c r="V63" s="198">
        <f>'[1]TH Viec 06'!X58</f>
        <v>0.8565587734241908</v>
      </c>
      <c r="Y63" s="186">
        <f t="shared" si="7"/>
        <v>2876</v>
      </c>
      <c r="Z63" s="186">
        <f t="shared" si="8"/>
        <v>2415</v>
      </c>
      <c r="AA63" s="186">
        <f t="shared" si="9"/>
        <v>1983</v>
      </c>
      <c r="AB63" s="196">
        <f t="shared" si="10"/>
        <v>0.8397079276773296</v>
      </c>
      <c r="AC63" s="196">
        <f t="shared" si="11"/>
        <v>0.8211180124223603</v>
      </c>
    </row>
    <row r="64" spans="1:29" s="184" customFormat="1" ht="13.5" customHeight="1">
      <c r="A64" s="197">
        <v>47</v>
      </c>
      <c r="B64" s="163" t="str">
        <f>'[1]TH Viec 06'!B59</f>
        <v>Quảng Nam</v>
      </c>
      <c r="C64" s="165">
        <f>'[1]TH Viec 06'!C59</f>
        <v>8066</v>
      </c>
      <c r="D64" s="165">
        <f>'[1]TH Viec 06'!D59</f>
        <v>1784</v>
      </c>
      <c r="E64" s="165">
        <f>'[1]TH Viec 06'!E59</f>
        <v>6282</v>
      </c>
      <c r="F64" s="165">
        <f>'[1]TH Viec 06'!F59</f>
        <v>7164</v>
      </c>
      <c r="G64" s="165">
        <f>'[1]TH Viec 06'!G59</f>
        <v>5580</v>
      </c>
      <c r="H64" s="165">
        <f>'[1]TH Viec 06'!H59</f>
        <v>156</v>
      </c>
      <c r="I64" s="165">
        <f>'[1]TH Viec 06'!I59</f>
        <v>5272</v>
      </c>
      <c r="J64" s="165">
        <f>'[1]TH Viec 06'!J59</f>
        <v>28</v>
      </c>
      <c r="K64" s="165">
        <f>'[1]TH Viec 06'!K59</f>
        <v>102</v>
      </c>
      <c r="L64" s="165">
        <f>'[1]TH Viec 06'!L59</f>
        <v>22</v>
      </c>
      <c r="M64" s="165">
        <f>'[1]TH Viec 06'!M59</f>
        <v>1584</v>
      </c>
      <c r="N64" s="165">
        <f>'[1]TH Viec 06'!P59</f>
        <v>1463</v>
      </c>
      <c r="O64" s="165">
        <f>'[1]TH Viec 06'!Q59</f>
        <v>121</v>
      </c>
      <c r="P64" s="165">
        <f>'[1]TH Viec 06'!R59</f>
        <v>902</v>
      </c>
      <c r="Q64" s="165">
        <f>'[1]TH Viec 06'!S59</f>
        <v>776</v>
      </c>
      <c r="R64" s="165">
        <f>'[1]TH Viec 06'!T59</f>
        <v>10</v>
      </c>
      <c r="S64" s="165">
        <f>'[1]TH Viec 06'!U59</f>
        <v>116</v>
      </c>
      <c r="T64" s="165">
        <f>'[1]TH Viec 06'!V59</f>
        <v>2486</v>
      </c>
      <c r="U64" s="198">
        <f>'[1]TH Viec 06'!W59</f>
        <v>0.7788944723618091</v>
      </c>
      <c r="V64" s="198">
        <f>'[1]TH Viec 06'!X59</f>
        <v>0.8881725762459708</v>
      </c>
      <c r="Y64" s="186">
        <f t="shared" si="7"/>
        <v>7910</v>
      </c>
      <c r="Z64" s="186">
        <f t="shared" si="8"/>
        <v>6906</v>
      </c>
      <c r="AA64" s="186">
        <f t="shared" si="9"/>
        <v>5322</v>
      </c>
      <c r="AB64" s="196">
        <f t="shared" si="10"/>
        <v>0.8730720606826802</v>
      </c>
      <c r="AC64" s="196">
        <f t="shared" si="11"/>
        <v>0.7706342311033884</v>
      </c>
    </row>
    <row r="65" spans="1:29" s="184" customFormat="1" ht="13.5" customHeight="1">
      <c r="A65" s="199">
        <v>48</v>
      </c>
      <c r="B65" s="163" t="str">
        <f>'[1]TH Viec 06'!B60</f>
        <v>Quảng Ninh</v>
      </c>
      <c r="C65" s="165">
        <f>'[1]TH Viec 06'!C60</f>
        <v>8159</v>
      </c>
      <c r="D65" s="165">
        <f>'[1]TH Viec 06'!D60</f>
        <v>2861</v>
      </c>
      <c r="E65" s="165">
        <f>'[1]TH Viec 06'!E60</f>
        <v>5298</v>
      </c>
      <c r="F65" s="165">
        <f>'[1]TH Viec 06'!F60</f>
        <v>6641</v>
      </c>
      <c r="G65" s="165">
        <f>'[1]TH Viec 06'!G60</f>
        <v>4799</v>
      </c>
      <c r="H65" s="165">
        <f>'[1]TH Viec 06'!H60</f>
        <v>155</v>
      </c>
      <c r="I65" s="165">
        <f>'[1]TH Viec 06'!I60</f>
        <v>4345</v>
      </c>
      <c r="J65" s="165">
        <f>'[1]TH Viec 06'!J60</f>
        <v>97</v>
      </c>
      <c r="K65" s="165">
        <f>'[1]TH Viec 06'!K60</f>
        <v>145</v>
      </c>
      <c r="L65" s="165">
        <f>'[1]TH Viec 06'!L60</f>
        <v>57</v>
      </c>
      <c r="M65" s="165">
        <f>'[1]TH Viec 06'!M60</f>
        <v>1842</v>
      </c>
      <c r="N65" s="165">
        <f>'[1]TH Viec 06'!P60</f>
        <v>1730</v>
      </c>
      <c r="O65" s="165">
        <f>'[1]TH Viec 06'!Q60</f>
        <v>112</v>
      </c>
      <c r="P65" s="165">
        <f>'[1]TH Viec 06'!R60</f>
        <v>1518</v>
      </c>
      <c r="Q65" s="165">
        <f>'[1]TH Viec 06'!S60</f>
        <v>1339</v>
      </c>
      <c r="R65" s="165">
        <f>'[1]TH Viec 06'!T60</f>
        <v>12</v>
      </c>
      <c r="S65" s="165">
        <f>'[1]TH Viec 06'!U60</f>
        <v>167</v>
      </c>
      <c r="T65" s="165">
        <f>'[1]TH Viec 06'!V60</f>
        <v>3360</v>
      </c>
      <c r="U65" s="198">
        <f>'[1]TH Viec 06'!W60</f>
        <v>0.722632133714802</v>
      </c>
      <c r="V65" s="198">
        <f>'[1]TH Viec 06'!X60</f>
        <v>0.8139477877190833</v>
      </c>
      <c r="Y65" s="186">
        <f t="shared" si="7"/>
        <v>8004</v>
      </c>
      <c r="Z65" s="186">
        <f t="shared" si="8"/>
        <v>6341</v>
      </c>
      <c r="AA65" s="186">
        <f t="shared" si="9"/>
        <v>4499</v>
      </c>
      <c r="AB65" s="196">
        <f t="shared" si="10"/>
        <v>0.7922288855572214</v>
      </c>
      <c r="AC65" s="196">
        <f t="shared" si="11"/>
        <v>0.7095095410818483</v>
      </c>
    </row>
    <row r="66" spans="1:29" s="184" customFormat="1" ht="13.5" customHeight="1">
      <c r="A66" s="197">
        <v>49</v>
      </c>
      <c r="B66" s="163" t="str">
        <f>'[1]TH Viec 06'!B61</f>
        <v>Quảng Ngãi</v>
      </c>
      <c r="C66" s="165">
        <f>'[1]TH Viec 06'!C61</f>
        <v>6062</v>
      </c>
      <c r="D66" s="165">
        <f>'[1]TH Viec 06'!D61</f>
        <v>2380</v>
      </c>
      <c r="E66" s="165">
        <f>'[1]TH Viec 06'!E61</f>
        <v>3682</v>
      </c>
      <c r="F66" s="165">
        <f>'[1]TH Viec 06'!F61</f>
        <v>5398</v>
      </c>
      <c r="G66" s="165">
        <f>'[1]TH Viec 06'!G61</f>
        <v>3329</v>
      </c>
      <c r="H66" s="165">
        <f>'[1]TH Viec 06'!H61</f>
        <v>95</v>
      </c>
      <c r="I66" s="165">
        <f>'[1]TH Viec 06'!I61</f>
        <v>3079</v>
      </c>
      <c r="J66" s="165">
        <f>'[1]TH Viec 06'!J61</f>
        <v>28</v>
      </c>
      <c r="K66" s="165">
        <f>'[1]TH Viec 06'!K61</f>
        <v>127</v>
      </c>
      <c r="L66" s="165">
        <f>'[1]TH Viec 06'!L61</f>
        <v>0</v>
      </c>
      <c r="M66" s="165">
        <f>'[1]TH Viec 06'!M61</f>
        <v>2069</v>
      </c>
      <c r="N66" s="165">
        <f>'[1]TH Viec 06'!P61</f>
        <v>1966</v>
      </c>
      <c r="O66" s="165">
        <f>'[1]TH Viec 06'!Q61</f>
        <v>103</v>
      </c>
      <c r="P66" s="165">
        <f>'[1]TH Viec 06'!R61</f>
        <v>664</v>
      </c>
      <c r="Q66" s="165">
        <f>'[1]TH Viec 06'!S61</f>
        <v>619</v>
      </c>
      <c r="R66" s="165">
        <f>'[1]TH Viec 06'!T61</f>
        <v>6</v>
      </c>
      <c r="S66" s="165">
        <f>'[1]TH Viec 06'!U61</f>
        <v>39</v>
      </c>
      <c r="T66" s="165">
        <f>'[1]TH Viec 06'!V61</f>
        <v>2733</v>
      </c>
      <c r="U66" s="198">
        <f>'[1]TH Viec 06'!W61</f>
        <v>0.6167098925527973</v>
      </c>
      <c r="V66" s="198">
        <f>'[1]TH Viec 06'!X61</f>
        <v>0.8904651930056087</v>
      </c>
      <c r="Y66" s="186">
        <f t="shared" si="7"/>
        <v>5967</v>
      </c>
      <c r="Z66" s="186">
        <f t="shared" si="8"/>
        <v>5176</v>
      </c>
      <c r="AA66" s="186">
        <f t="shared" si="9"/>
        <v>3107</v>
      </c>
      <c r="AB66" s="196">
        <f t="shared" si="10"/>
        <v>0.8674375733199262</v>
      </c>
      <c r="AC66" s="196">
        <f t="shared" si="11"/>
        <v>0.6002704791344667</v>
      </c>
    </row>
    <row r="67" spans="1:29" s="184" customFormat="1" ht="13.5" customHeight="1">
      <c r="A67" s="199">
        <v>50</v>
      </c>
      <c r="B67" s="163" t="str">
        <f>'[1]TH Viec 06'!B62</f>
        <v>Quảng Trị</v>
      </c>
      <c r="C67" s="165">
        <f>'[1]TH Viec 06'!C62</f>
        <v>3085</v>
      </c>
      <c r="D67" s="165">
        <f>'[1]TH Viec 06'!D62</f>
        <v>292</v>
      </c>
      <c r="E67" s="165">
        <f>'[1]TH Viec 06'!E62</f>
        <v>2793</v>
      </c>
      <c r="F67" s="165">
        <f>'[1]TH Viec 06'!F62</f>
        <v>2946</v>
      </c>
      <c r="G67" s="165">
        <f>'[1]TH Viec 06'!G62</f>
        <v>2397</v>
      </c>
      <c r="H67" s="165">
        <f>'[1]TH Viec 06'!H62</f>
        <v>31</v>
      </c>
      <c r="I67" s="165">
        <f>'[1]TH Viec 06'!I62</f>
        <v>2314</v>
      </c>
      <c r="J67" s="165">
        <f>'[1]TH Viec 06'!J62</f>
        <v>16</v>
      </c>
      <c r="K67" s="165">
        <f>'[1]TH Viec 06'!K62</f>
        <v>35</v>
      </c>
      <c r="L67" s="165">
        <f>'[1]TH Viec 06'!L62</f>
        <v>1</v>
      </c>
      <c r="M67" s="165">
        <f>'[1]TH Viec 06'!M62</f>
        <v>549</v>
      </c>
      <c r="N67" s="165">
        <f>'[1]TH Viec 06'!P62</f>
        <v>510</v>
      </c>
      <c r="O67" s="165">
        <f>'[1]TH Viec 06'!Q62</f>
        <v>39</v>
      </c>
      <c r="P67" s="165">
        <f>'[1]TH Viec 06'!R62</f>
        <v>139</v>
      </c>
      <c r="Q67" s="165">
        <f>'[1]TH Viec 06'!S62</f>
        <v>132</v>
      </c>
      <c r="R67" s="165">
        <f>'[1]TH Viec 06'!T62</f>
        <v>2</v>
      </c>
      <c r="S67" s="165">
        <f>'[1]TH Viec 06'!U62</f>
        <v>5</v>
      </c>
      <c r="T67" s="165">
        <f>'[1]TH Viec 06'!V62</f>
        <v>688</v>
      </c>
      <c r="U67" s="198">
        <f>'[1]TH Viec 06'!W62</f>
        <v>0.8136456211812627</v>
      </c>
      <c r="V67" s="198">
        <f>'[1]TH Viec 06'!X62</f>
        <v>0.9549432739059968</v>
      </c>
      <c r="Y67" s="186">
        <f t="shared" si="7"/>
        <v>3054</v>
      </c>
      <c r="Z67" s="186">
        <f t="shared" si="8"/>
        <v>2880</v>
      </c>
      <c r="AA67" s="186">
        <f t="shared" si="9"/>
        <v>2331</v>
      </c>
      <c r="AB67" s="196">
        <f t="shared" si="10"/>
        <v>0.9430255402750491</v>
      </c>
      <c r="AC67" s="196">
        <f t="shared" si="11"/>
        <v>0.809375</v>
      </c>
    </row>
    <row r="68" spans="1:29" s="184" customFormat="1" ht="13.5" customHeight="1">
      <c r="A68" s="197">
        <v>51</v>
      </c>
      <c r="B68" s="163" t="str">
        <f>'[1]TH Viec 06'!B63</f>
        <v>Sóc Trăng</v>
      </c>
      <c r="C68" s="165">
        <f>'[1]TH Viec 06'!C63</f>
        <v>10457</v>
      </c>
      <c r="D68" s="165">
        <f>'[1]TH Viec 06'!D63</f>
        <v>3433</v>
      </c>
      <c r="E68" s="165">
        <f>'[1]TH Viec 06'!E63</f>
        <v>7024</v>
      </c>
      <c r="F68" s="165">
        <f>'[1]TH Viec 06'!F63</f>
        <v>9212</v>
      </c>
      <c r="G68" s="165">
        <f>'[1]TH Viec 06'!G63</f>
        <v>5834</v>
      </c>
      <c r="H68" s="165">
        <f>'[1]TH Viec 06'!H63</f>
        <v>146</v>
      </c>
      <c r="I68" s="165">
        <f>'[1]TH Viec 06'!I63</f>
        <v>5287</v>
      </c>
      <c r="J68" s="165">
        <f>'[1]TH Viec 06'!J63</f>
        <v>114</v>
      </c>
      <c r="K68" s="165">
        <f>'[1]TH Viec 06'!K63</f>
        <v>273</v>
      </c>
      <c r="L68" s="165">
        <f>'[1]TH Viec 06'!L63</f>
        <v>14</v>
      </c>
      <c r="M68" s="165">
        <f>'[1]TH Viec 06'!M63</f>
        <v>3378</v>
      </c>
      <c r="N68" s="165">
        <f>'[1]TH Viec 06'!P63</f>
        <v>3145</v>
      </c>
      <c r="O68" s="165">
        <f>'[1]TH Viec 06'!Q63</f>
        <v>233</v>
      </c>
      <c r="P68" s="165">
        <f>'[1]TH Viec 06'!R63</f>
        <v>1245</v>
      </c>
      <c r="Q68" s="165">
        <f>'[1]TH Viec 06'!S63</f>
        <v>1132</v>
      </c>
      <c r="R68" s="165">
        <f>'[1]TH Viec 06'!T63</f>
        <v>21</v>
      </c>
      <c r="S68" s="165">
        <f>'[1]TH Viec 06'!U63</f>
        <v>92</v>
      </c>
      <c r="T68" s="165">
        <f>'[1]TH Viec 06'!V63</f>
        <v>4623</v>
      </c>
      <c r="U68" s="198">
        <f>'[1]TH Viec 06'!W63</f>
        <v>0.6333043855840208</v>
      </c>
      <c r="V68" s="198">
        <f>'[1]TH Viec 06'!X63</f>
        <v>0.8809409964617003</v>
      </c>
      <c r="Y68" s="186">
        <f t="shared" si="7"/>
        <v>10311</v>
      </c>
      <c r="Z68" s="186">
        <f t="shared" si="8"/>
        <v>8793</v>
      </c>
      <c r="AA68" s="186">
        <f t="shared" si="9"/>
        <v>5415</v>
      </c>
      <c r="AB68" s="196">
        <f t="shared" si="10"/>
        <v>0.852778585976142</v>
      </c>
      <c r="AC68" s="196">
        <f t="shared" si="11"/>
        <v>0.6158307744796998</v>
      </c>
    </row>
    <row r="69" spans="1:29" s="184" customFormat="1" ht="13.5" customHeight="1">
      <c r="A69" s="199">
        <v>52</v>
      </c>
      <c r="B69" s="163" t="str">
        <f>'[1]TH Viec 06'!B64</f>
        <v>Sơn La</v>
      </c>
      <c r="C69" s="165">
        <f>'[1]TH Viec 06'!C64</f>
        <v>5285</v>
      </c>
      <c r="D69" s="165">
        <f>'[1]TH Viec 06'!D64</f>
        <v>1446</v>
      </c>
      <c r="E69" s="165">
        <f>'[1]TH Viec 06'!E64</f>
        <v>3839</v>
      </c>
      <c r="F69" s="165">
        <f>'[1]TH Viec 06'!F64</f>
        <v>4422</v>
      </c>
      <c r="G69" s="165">
        <f>'[1]TH Viec 06'!G64</f>
        <v>3618</v>
      </c>
      <c r="H69" s="165">
        <f>'[1]TH Viec 06'!H64</f>
        <v>51</v>
      </c>
      <c r="I69" s="165">
        <f>'[1]TH Viec 06'!I64</f>
        <v>3480</v>
      </c>
      <c r="J69" s="165">
        <f>'[1]TH Viec 06'!J64</f>
        <v>33</v>
      </c>
      <c r="K69" s="165">
        <f>'[1]TH Viec 06'!K64</f>
        <v>27</v>
      </c>
      <c r="L69" s="165">
        <f>'[1]TH Viec 06'!L64</f>
        <v>27</v>
      </c>
      <c r="M69" s="165">
        <f>'[1]TH Viec 06'!M64</f>
        <v>804</v>
      </c>
      <c r="N69" s="165">
        <f>'[1]TH Viec 06'!P64</f>
        <v>778</v>
      </c>
      <c r="O69" s="165">
        <f>'[1]TH Viec 06'!Q64</f>
        <v>26</v>
      </c>
      <c r="P69" s="165">
        <f>'[1]TH Viec 06'!R64</f>
        <v>863</v>
      </c>
      <c r="Q69" s="165">
        <f>'[1]TH Viec 06'!S64</f>
        <v>827</v>
      </c>
      <c r="R69" s="165">
        <f>'[1]TH Viec 06'!T64</f>
        <v>4</v>
      </c>
      <c r="S69" s="165">
        <f>'[1]TH Viec 06'!U64</f>
        <v>32</v>
      </c>
      <c r="T69" s="165">
        <f>'[1]TH Viec 06'!V64</f>
        <v>1667</v>
      </c>
      <c r="U69" s="198">
        <f>'[1]TH Viec 06'!W64</f>
        <v>0.8181818181818182</v>
      </c>
      <c r="V69" s="198">
        <f>'[1]TH Viec 06'!X64</f>
        <v>0.8367076631977294</v>
      </c>
      <c r="Y69" s="186">
        <f t="shared" si="7"/>
        <v>5234</v>
      </c>
      <c r="Z69" s="186">
        <f t="shared" si="8"/>
        <v>4344</v>
      </c>
      <c r="AA69" s="186">
        <f t="shared" si="9"/>
        <v>3540</v>
      </c>
      <c r="AB69" s="196">
        <f t="shared" si="10"/>
        <v>0.8299579671379442</v>
      </c>
      <c r="AC69" s="196">
        <f t="shared" si="11"/>
        <v>0.8149171270718232</v>
      </c>
    </row>
    <row r="70" spans="1:29" s="184" customFormat="1" ht="13.5" customHeight="1">
      <c r="A70" s="197">
        <v>53</v>
      </c>
      <c r="B70" s="163" t="str">
        <f>'[1]TH Viec 06'!B65</f>
        <v>Tây Ninh</v>
      </c>
      <c r="C70" s="165">
        <f>'[1]TH Viec 06'!C65</f>
        <v>29301</v>
      </c>
      <c r="D70" s="165">
        <f>'[1]TH Viec 06'!D65</f>
        <v>14592</v>
      </c>
      <c r="E70" s="165">
        <f>'[1]TH Viec 06'!E65</f>
        <v>14709</v>
      </c>
      <c r="F70" s="165">
        <f>'[1]TH Viec 06'!F65</f>
        <v>23691</v>
      </c>
      <c r="G70" s="165">
        <f>'[1]TH Viec 06'!G65</f>
        <v>12418</v>
      </c>
      <c r="H70" s="165">
        <f>'[1]TH Viec 06'!H65</f>
        <v>468</v>
      </c>
      <c r="I70" s="165">
        <f>'[1]TH Viec 06'!I65</f>
        <v>10750</v>
      </c>
      <c r="J70" s="165">
        <f>'[1]TH Viec 06'!J65</f>
        <v>480</v>
      </c>
      <c r="K70" s="165">
        <f>'[1]TH Viec 06'!K65</f>
        <v>663</v>
      </c>
      <c r="L70" s="165">
        <f>'[1]TH Viec 06'!L65</f>
        <v>57</v>
      </c>
      <c r="M70" s="165">
        <f>'[1]TH Viec 06'!M65</f>
        <v>11273</v>
      </c>
      <c r="N70" s="165">
        <f>'[1]TH Viec 06'!P65</f>
        <v>11073</v>
      </c>
      <c r="O70" s="165">
        <f>'[1]TH Viec 06'!Q65</f>
        <v>200</v>
      </c>
      <c r="P70" s="165">
        <f>'[1]TH Viec 06'!R65</f>
        <v>5610</v>
      </c>
      <c r="Q70" s="165">
        <f>'[1]TH Viec 06'!S65</f>
        <v>3955</v>
      </c>
      <c r="R70" s="165">
        <f>'[1]TH Viec 06'!T65</f>
        <v>12</v>
      </c>
      <c r="S70" s="165">
        <f>'[1]TH Viec 06'!U65</f>
        <v>1643</v>
      </c>
      <c r="T70" s="165">
        <f>'[1]TH Viec 06'!V65</f>
        <v>16883</v>
      </c>
      <c r="U70" s="198">
        <f>'[1]TH Viec 06'!W65</f>
        <v>0.5241652948377021</v>
      </c>
      <c r="V70" s="198">
        <f>'[1]TH Viec 06'!X65</f>
        <v>0.8085389577147538</v>
      </c>
      <c r="Y70" s="186">
        <f t="shared" si="7"/>
        <v>28833</v>
      </c>
      <c r="Z70" s="186">
        <f t="shared" si="8"/>
        <v>22560</v>
      </c>
      <c r="AA70" s="186">
        <f t="shared" si="9"/>
        <v>11287</v>
      </c>
      <c r="AB70" s="196">
        <f t="shared" si="10"/>
        <v>0.7824367911767766</v>
      </c>
      <c r="AC70" s="196">
        <f t="shared" si="11"/>
        <v>0.5003102836879433</v>
      </c>
    </row>
    <row r="71" spans="1:29" s="184" customFormat="1" ht="13.5" customHeight="1">
      <c r="A71" s="199">
        <v>54</v>
      </c>
      <c r="B71" s="163" t="str">
        <f>'[1]TH Viec 06'!B66</f>
        <v>Tiền Giang</v>
      </c>
      <c r="C71" s="165">
        <f>'[1]TH Viec 06'!C66</f>
        <v>23766</v>
      </c>
      <c r="D71" s="165">
        <f>'[1]TH Viec 06'!D66</f>
        <v>10868</v>
      </c>
      <c r="E71" s="165">
        <f>'[1]TH Viec 06'!E66</f>
        <v>12898</v>
      </c>
      <c r="F71" s="165">
        <f>'[1]TH Viec 06'!F66</f>
        <v>18834</v>
      </c>
      <c r="G71" s="165">
        <f>'[1]TH Viec 06'!G66</f>
        <v>11541</v>
      </c>
      <c r="H71" s="165">
        <f>'[1]TH Viec 06'!H66</f>
        <v>434</v>
      </c>
      <c r="I71" s="165">
        <f>'[1]TH Viec 06'!I66</f>
        <v>10318</v>
      </c>
      <c r="J71" s="165">
        <f>'[1]TH Viec 06'!J66</f>
        <v>242</v>
      </c>
      <c r="K71" s="165">
        <f>'[1]TH Viec 06'!K66</f>
        <v>443</v>
      </c>
      <c r="L71" s="165">
        <f>'[1]TH Viec 06'!L66</f>
        <v>104</v>
      </c>
      <c r="M71" s="165">
        <f>'[1]TH Viec 06'!M66</f>
        <v>7293</v>
      </c>
      <c r="N71" s="165">
        <f>'[1]TH Viec 06'!P66</f>
        <v>7176</v>
      </c>
      <c r="O71" s="165">
        <f>'[1]TH Viec 06'!Q66</f>
        <v>117</v>
      </c>
      <c r="P71" s="165">
        <f>'[1]TH Viec 06'!R66</f>
        <v>4932</v>
      </c>
      <c r="Q71" s="165">
        <f>'[1]TH Viec 06'!S66</f>
        <v>4501</v>
      </c>
      <c r="R71" s="165">
        <f>'[1]TH Viec 06'!T66</f>
        <v>16</v>
      </c>
      <c r="S71" s="165">
        <f>'[1]TH Viec 06'!U66</f>
        <v>415</v>
      </c>
      <c r="T71" s="165">
        <f>'[1]TH Viec 06'!V66</f>
        <v>12225</v>
      </c>
      <c r="U71" s="198">
        <f>'[1]TH Viec 06'!W66</f>
        <v>0.6127747690347244</v>
      </c>
      <c r="V71" s="198">
        <f>'[1]TH Viec 06'!X66</f>
        <v>0.792476647311285</v>
      </c>
      <c r="Y71" s="186">
        <f t="shared" si="7"/>
        <v>23332</v>
      </c>
      <c r="Z71" s="186">
        <f t="shared" si="8"/>
        <v>17957</v>
      </c>
      <c r="AA71" s="186">
        <f t="shared" si="9"/>
        <v>10664</v>
      </c>
      <c r="AB71" s="196">
        <f t="shared" si="10"/>
        <v>0.7696296931253215</v>
      </c>
      <c r="AC71" s="196">
        <f t="shared" si="11"/>
        <v>0.5938631174472351</v>
      </c>
    </row>
    <row r="72" spans="1:29" s="184" customFormat="1" ht="13.5" customHeight="1">
      <c r="A72" s="197">
        <v>55</v>
      </c>
      <c r="B72" s="163" t="str">
        <f>'[1]TH Viec 06'!B67</f>
        <v>TT Huế</v>
      </c>
      <c r="C72" s="165">
        <f>'[1]TH Viec 06'!C67</f>
        <v>4938</v>
      </c>
      <c r="D72" s="165">
        <f>'[1]TH Viec 06'!D67</f>
        <v>1487</v>
      </c>
      <c r="E72" s="165">
        <f>'[1]TH Viec 06'!E67</f>
        <v>3451</v>
      </c>
      <c r="F72" s="165">
        <f>'[1]TH Viec 06'!F67</f>
        <v>3933</v>
      </c>
      <c r="G72" s="165">
        <f>'[1]TH Viec 06'!G67</f>
        <v>2897</v>
      </c>
      <c r="H72" s="165">
        <f>'[1]TH Viec 06'!H67</f>
        <v>176</v>
      </c>
      <c r="I72" s="165">
        <f>'[1]TH Viec 06'!I67</f>
        <v>2623</v>
      </c>
      <c r="J72" s="165">
        <f>'[1]TH Viec 06'!J67</f>
        <v>52</v>
      </c>
      <c r="K72" s="165">
        <f>'[1]TH Viec 06'!K67</f>
        <v>43</v>
      </c>
      <c r="L72" s="165">
        <f>'[1]TH Viec 06'!L67</f>
        <v>3</v>
      </c>
      <c r="M72" s="165">
        <f>'[1]TH Viec 06'!M67</f>
        <v>1036</v>
      </c>
      <c r="N72" s="165">
        <f>'[1]TH Viec 06'!P67</f>
        <v>884</v>
      </c>
      <c r="O72" s="165">
        <f>'[1]TH Viec 06'!Q67</f>
        <v>152</v>
      </c>
      <c r="P72" s="165">
        <f>'[1]TH Viec 06'!R67</f>
        <v>1005</v>
      </c>
      <c r="Q72" s="165">
        <f>'[1]TH Viec 06'!S67</f>
        <v>764</v>
      </c>
      <c r="R72" s="165">
        <f>'[1]TH Viec 06'!T67</f>
        <v>8</v>
      </c>
      <c r="S72" s="165">
        <f>'[1]TH Viec 06'!U67</f>
        <v>233</v>
      </c>
      <c r="T72" s="165">
        <f>'[1]TH Viec 06'!V67</f>
        <v>2041</v>
      </c>
      <c r="U72" s="198">
        <f>'[1]TH Viec 06'!W67</f>
        <v>0.7365878464276634</v>
      </c>
      <c r="V72" s="198">
        <f>'[1]TH Viec 06'!X67</f>
        <v>0.7964763061968408</v>
      </c>
      <c r="Y72" s="186">
        <f t="shared" si="7"/>
        <v>4762</v>
      </c>
      <c r="Z72" s="186">
        <f t="shared" si="8"/>
        <v>3714</v>
      </c>
      <c r="AA72" s="186">
        <f t="shared" si="9"/>
        <v>2678</v>
      </c>
      <c r="AB72" s="196">
        <f t="shared" si="10"/>
        <v>0.7799244015119697</v>
      </c>
      <c r="AC72" s="196">
        <f t="shared" si="11"/>
        <v>0.721055465805062</v>
      </c>
    </row>
    <row r="73" spans="1:29" s="184" customFormat="1" ht="13.5" customHeight="1">
      <c r="A73" s="199">
        <v>56</v>
      </c>
      <c r="B73" s="163" t="str">
        <f>'[1]TH Viec 06'!B68</f>
        <v>Tuyên Quang</v>
      </c>
      <c r="C73" s="165">
        <f>'[1]TH Viec 06'!C68</f>
        <v>4254</v>
      </c>
      <c r="D73" s="165">
        <f>'[1]TH Viec 06'!D68</f>
        <v>1327</v>
      </c>
      <c r="E73" s="165">
        <f>'[1]TH Viec 06'!E68</f>
        <v>2927</v>
      </c>
      <c r="F73" s="165">
        <f>'[1]TH Viec 06'!F68</f>
        <v>3152</v>
      </c>
      <c r="G73" s="165">
        <f>'[1]TH Viec 06'!G68</f>
        <v>2687</v>
      </c>
      <c r="H73" s="165">
        <f>'[1]TH Viec 06'!H68</f>
        <v>80</v>
      </c>
      <c r="I73" s="165">
        <f>'[1]TH Viec 06'!I68</f>
        <v>2449</v>
      </c>
      <c r="J73" s="165">
        <f>'[1]TH Viec 06'!J68</f>
        <v>19</v>
      </c>
      <c r="K73" s="165">
        <f>'[1]TH Viec 06'!K68</f>
        <v>95</v>
      </c>
      <c r="L73" s="165">
        <f>'[1]TH Viec 06'!L68</f>
        <v>44</v>
      </c>
      <c r="M73" s="165">
        <f>'[1]TH Viec 06'!M68</f>
        <v>465</v>
      </c>
      <c r="N73" s="165">
        <f>'[1]TH Viec 06'!P68</f>
        <v>465</v>
      </c>
      <c r="O73" s="165">
        <f>'[1]TH Viec 06'!Q68</f>
        <v>0</v>
      </c>
      <c r="P73" s="165">
        <f>'[1]TH Viec 06'!R68</f>
        <v>1102</v>
      </c>
      <c r="Q73" s="165">
        <f>'[1]TH Viec 06'!S68</f>
        <v>1070</v>
      </c>
      <c r="R73" s="165">
        <f>'[1]TH Viec 06'!T68</f>
        <v>0</v>
      </c>
      <c r="S73" s="165">
        <f>'[1]TH Viec 06'!U68</f>
        <v>32</v>
      </c>
      <c r="T73" s="165">
        <f>'[1]TH Viec 06'!V68</f>
        <v>1567</v>
      </c>
      <c r="U73" s="198">
        <f>'[1]TH Viec 06'!W68</f>
        <v>0.8524746192893401</v>
      </c>
      <c r="V73" s="198">
        <f>'[1]TH Viec 06'!X68</f>
        <v>0.7409496944052656</v>
      </c>
      <c r="Y73" s="186">
        <f t="shared" si="7"/>
        <v>4174</v>
      </c>
      <c r="Z73" s="186">
        <f t="shared" si="8"/>
        <v>2977</v>
      </c>
      <c r="AA73" s="186">
        <f t="shared" si="9"/>
        <v>2512</v>
      </c>
      <c r="AB73" s="196">
        <f t="shared" si="10"/>
        <v>0.7132247244849066</v>
      </c>
      <c r="AC73" s="196">
        <f t="shared" si="11"/>
        <v>0.8438024857238831</v>
      </c>
    </row>
    <row r="74" spans="1:29" s="184" customFormat="1" ht="13.5" customHeight="1">
      <c r="A74" s="197">
        <v>57</v>
      </c>
      <c r="B74" s="163" t="str">
        <f>'[1]TH Viec 06'!B69</f>
        <v>Thái Bình</v>
      </c>
      <c r="C74" s="165">
        <f>'[1]TH Viec 06'!C69</f>
        <v>5961</v>
      </c>
      <c r="D74" s="165">
        <f>'[1]TH Viec 06'!D69</f>
        <v>2031</v>
      </c>
      <c r="E74" s="165">
        <f>'[1]TH Viec 06'!E69</f>
        <v>3930</v>
      </c>
      <c r="F74" s="165">
        <f>'[1]TH Viec 06'!F69</f>
        <v>4224</v>
      </c>
      <c r="G74" s="165">
        <f>'[1]TH Viec 06'!G69</f>
        <v>3314</v>
      </c>
      <c r="H74" s="165">
        <f>'[1]TH Viec 06'!H69</f>
        <v>82</v>
      </c>
      <c r="I74" s="165">
        <f>'[1]TH Viec 06'!I69</f>
        <v>3131</v>
      </c>
      <c r="J74" s="165">
        <f>'[1]TH Viec 06'!J69</f>
        <v>31</v>
      </c>
      <c r="K74" s="165">
        <f>'[1]TH Viec 06'!K69</f>
        <v>57</v>
      </c>
      <c r="L74" s="165">
        <f>'[1]TH Viec 06'!L69</f>
        <v>13</v>
      </c>
      <c r="M74" s="165">
        <f>'[1]TH Viec 06'!M69</f>
        <v>910</v>
      </c>
      <c r="N74" s="165">
        <f>'[1]TH Viec 06'!P69</f>
        <v>625</v>
      </c>
      <c r="O74" s="165">
        <f>'[1]TH Viec 06'!Q69</f>
        <v>285</v>
      </c>
      <c r="P74" s="165">
        <f>'[1]TH Viec 06'!R69</f>
        <v>1737</v>
      </c>
      <c r="Q74" s="165">
        <f>'[1]TH Viec 06'!S69</f>
        <v>1609</v>
      </c>
      <c r="R74" s="165">
        <f>'[1]TH Viec 06'!T69</f>
        <v>6</v>
      </c>
      <c r="S74" s="165">
        <f>'[1]TH Viec 06'!U69</f>
        <v>122</v>
      </c>
      <c r="T74" s="165">
        <f>'[1]TH Viec 06'!V69</f>
        <v>2647</v>
      </c>
      <c r="U74" s="198">
        <f>'[1]TH Viec 06'!W69</f>
        <v>0.7845643939393939</v>
      </c>
      <c r="V74" s="198">
        <f>'[1]TH Viec 06'!X69</f>
        <v>0.7086059386009059</v>
      </c>
      <c r="Y74" s="186">
        <f t="shared" si="7"/>
        <v>5879</v>
      </c>
      <c r="Z74" s="186">
        <f t="shared" si="8"/>
        <v>4085</v>
      </c>
      <c r="AA74" s="186">
        <f t="shared" si="9"/>
        <v>3175</v>
      </c>
      <c r="AB74" s="196">
        <f t="shared" si="10"/>
        <v>0.6948460622554856</v>
      </c>
      <c r="AC74" s="196">
        <f t="shared" si="11"/>
        <v>0.7772337821297429</v>
      </c>
    </row>
    <row r="75" spans="1:29" s="184" customFormat="1" ht="13.5" customHeight="1">
      <c r="A75" s="199">
        <v>58</v>
      </c>
      <c r="B75" s="163" t="str">
        <f>'[1]TH Viec 06'!B70</f>
        <v>Thái Nguyên</v>
      </c>
      <c r="C75" s="165">
        <f>'[1]TH Viec 06'!C70</f>
        <v>9221</v>
      </c>
      <c r="D75" s="165">
        <f>'[1]TH Viec 06'!D70</f>
        <v>3275</v>
      </c>
      <c r="E75" s="165">
        <f>'[1]TH Viec 06'!E70</f>
        <v>5946</v>
      </c>
      <c r="F75" s="165">
        <f>'[1]TH Viec 06'!F70</f>
        <v>6595</v>
      </c>
      <c r="G75" s="165">
        <f>'[1]TH Viec 06'!G70</f>
        <v>5162</v>
      </c>
      <c r="H75" s="165">
        <f>'[1]TH Viec 06'!H70</f>
        <v>225</v>
      </c>
      <c r="I75" s="165">
        <f>'[1]TH Viec 06'!I70</f>
        <v>4671</v>
      </c>
      <c r="J75" s="165">
        <f>'[1]TH Viec 06'!J70</f>
        <v>82</v>
      </c>
      <c r="K75" s="165">
        <f>'[1]TH Viec 06'!K70</f>
        <v>94</v>
      </c>
      <c r="L75" s="165">
        <f>'[1]TH Viec 06'!L70</f>
        <v>90</v>
      </c>
      <c r="M75" s="165">
        <f>'[1]TH Viec 06'!M70</f>
        <v>1433</v>
      </c>
      <c r="N75" s="165">
        <f>'[1]TH Viec 06'!P70</f>
        <v>1382</v>
      </c>
      <c r="O75" s="165">
        <f>'[1]TH Viec 06'!Q70</f>
        <v>51</v>
      </c>
      <c r="P75" s="165">
        <f>'[1]TH Viec 06'!R70</f>
        <v>2626</v>
      </c>
      <c r="Q75" s="165">
        <f>'[1]TH Viec 06'!S70</f>
        <v>2575</v>
      </c>
      <c r="R75" s="165">
        <f>'[1]TH Viec 06'!T70</f>
        <v>6</v>
      </c>
      <c r="S75" s="165">
        <f>'[1]TH Viec 06'!U70</f>
        <v>45</v>
      </c>
      <c r="T75" s="165">
        <f>'[1]TH Viec 06'!V70</f>
        <v>4059</v>
      </c>
      <c r="U75" s="198">
        <f>'[1]TH Viec 06'!W70</f>
        <v>0.7827141774071266</v>
      </c>
      <c r="V75" s="198">
        <f>'[1]TH Viec 06'!X70</f>
        <v>0.7152152694935473</v>
      </c>
      <c r="Y75" s="186">
        <f t="shared" si="7"/>
        <v>8996</v>
      </c>
      <c r="Z75" s="186">
        <f t="shared" si="8"/>
        <v>6276</v>
      </c>
      <c r="AA75" s="186">
        <f t="shared" si="9"/>
        <v>4843</v>
      </c>
      <c r="AB75" s="196">
        <f t="shared" si="10"/>
        <v>0.6976433970653624</v>
      </c>
      <c r="AC75" s="196">
        <f t="shared" si="11"/>
        <v>0.7716698534098152</v>
      </c>
    </row>
    <row r="76" spans="1:29" s="184" customFormat="1" ht="13.5" customHeight="1">
      <c r="A76" s="197">
        <v>59</v>
      </c>
      <c r="B76" s="163" t="str">
        <f>'[1]TH Viec 06'!B71</f>
        <v>Thanh Hóa</v>
      </c>
      <c r="C76" s="165">
        <f>'[1]TH Viec 06'!C71</f>
        <v>12395</v>
      </c>
      <c r="D76" s="165">
        <f>'[1]TH Viec 06'!D71</f>
        <v>4487</v>
      </c>
      <c r="E76" s="165">
        <f>'[1]TH Viec 06'!E71</f>
        <v>7908</v>
      </c>
      <c r="F76" s="165">
        <f>'[1]TH Viec 06'!F71</f>
        <v>9165</v>
      </c>
      <c r="G76" s="165">
        <f>'[1]TH Viec 06'!G71</f>
        <v>6980</v>
      </c>
      <c r="H76" s="165">
        <f>'[1]TH Viec 06'!H71</f>
        <v>237</v>
      </c>
      <c r="I76" s="165">
        <f>'[1]TH Viec 06'!I71</f>
        <v>6376</v>
      </c>
      <c r="J76" s="165">
        <f>'[1]TH Viec 06'!J71</f>
        <v>119</v>
      </c>
      <c r="K76" s="165">
        <f>'[1]TH Viec 06'!K71</f>
        <v>208</v>
      </c>
      <c r="L76" s="165">
        <f>'[1]TH Viec 06'!L71</f>
        <v>40</v>
      </c>
      <c r="M76" s="165">
        <f>'[1]TH Viec 06'!M71</f>
        <v>2185</v>
      </c>
      <c r="N76" s="165">
        <f>'[1]TH Viec 06'!P71</f>
        <v>2124</v>
      </c>
      <c r="O76" s="165">
        <f>'[1]TH Viec 06'!Q71</f>
        <v>61</v>
      </c>
      <c r="P76" s="165">
        <f>'[1]TH Viec 06'!R71</f>
        <v>3230</v>
      </c>
      <c r="Q76" s="165">
        <f>'[1]TH Viec 06'!S71</f>
        <v>2874</v>
      </c>
      <c r="R76" s="165">
        <f>'[1]TH Viec 06'!T71</f>
        <v>6</v>
      </c>
      <c r="S76" s="165">
        <f>'[1]TH Viec 06'!U71</f>
        <v>350</v>
      </c>
      <c r="T76" s="165">
        <f>'[1]TH Viec 06'!V71</f>
        <v>5415</v>
      </c>
      <c r="U76" s="198">
        <f>'[1]TH Viec 06'!W71</f>
        <v>0.7615930169121659</v>
      </c>
      <c r="V76" s="198">
        <f>'[1]TH Viec 06'!X71</f>
        <v>0.7394110528438886</v>
      </c>
      <c r="Y76" s="186">
        <f t="shared" si="7"/>
        <v>12158</v>
      </c>
      <c r="Z76" s="186">
        <f t="shared" si="8"/>
        <v>8720</v>
      </c>
      <c r="AA76" s="186">
        <f t="shared" si="9"/>
        <v>6535</v>
      </c>
      <c r="AB76" s="196">
        <f t="shared" si="10"/>
        <v>0.7172232275045237</v>
      </c>
      <c r="AC76" s="196">
        <f t="shared" si="11"/>
        <v>0.7494266055045872</v>
      </c>
    </row>
    <row r="77" spans="1:29" s="184" customFormat="1" ht="13.5" customHeight="1">
      <c r="A77" s="199">
        <v>60</v>
      </c>
      <c r="B77" s="163" t="str">
        <f>'[1]TH Viec 06'!B72</f>
        <v>Trà Vinh</v>
      </c>
      <c r="C77" s="165">
        <f>'[1]TH Viec 06'!C72</f>
        <v>13422</v>
      </c>
      <c r="D77" s="165">
        <f>'[1]TH Viec 06'!D72</f>
        <v>4590</v>
      </c>
      <c r="E77" s="165">
        <f>'[1]TH Viec 06'!E72</f>
        <v>8832</v>
      </c>
      <c r="F77" s="165">
        <f>'[1]TH Viec 06'!F72</f>
        <v>11608</v>
      </c>
      <c r="G77" s="165">
        <f>'[1]TH Viec 06'!G72</f>
        <v>7877</v>
      </c>
      <c r="H77" s="165">
        <f>'[1]TH Viec 06'!H72</f>
        <v>170</v>
      </c>
      <c r="I77" s="165">
        <f>'[1]TH Viec 06'!I72</f>
        <v>7190</v>
      </c>
      <c r="J77" s="165">
        <f>'[1]TH Viec 06'!J72</f>
        <v>191</v>
      </c>
      <c r="K77" s="165">
        <f>'[1]TH Viec 06'!K72</f>
        <v>318</v>
      </c>
      <c r="L77" s="165">
        <f>'[1]TH Viec 06'!L72</f>
        <v>8</v>
      </c>
      <c r="M77" s="165">
        <f>'[1]TH Viec 06'!M72</f>
        <v>3731</v>
      </c>
      <c r="N77" s="165">
        <f>'[1]TH Viec 06'!P72</f>
        <v>3714</v>
      </c>
      <c r="O77" s="165">
        <f>'[1]TH Viec 06'!Q72</f>
        <v>17</v>
      </c>
      <c r="P77" s="165">
        <f>'[1]TH Viec 06'!R72</f>
        <v>1814</v>
      </c>
      <c r="Q77" s="165">
        <f>'[1]TH Viec 06'!S72</f>
        <v>835</v>
      </c>
      <c r="R77" s="165">
        <f>'[1]TH Viec 06'!T72</f>
        <v>4</v>
      </c>
      <c r="S77" s="165">
        <f>'[1]TH Viec 06'!U72</f>
        <v>975</v>
      </c>
      <c r="T77" s="165">
        <f>'[1]TH Viec 06'!V72</f>
        <v>5545</v>
      </c>
      <c r="U77" s="198">
        <f>'[1]TH Viec 06'!W72</f>
        <v>0.6785837353549277</v>
      </c>
      <c r="V77" s="198">
        <f>'[1]TH Viec 06'!X72</f>
        <v>0.8648487557741023</v>
      </c>
      <c r="Y77" s="186">
        <f t="shared" si="7"/>
        <v>13252</v>
      </c>
      <c r="Z77" s="186">
        <f t="shared" si="8"/>
        <v>11120</v>
      </c>
      <c r="AA77" s="186">
        <f t="shared" si="9"/>
        <v>7389</v>
      </c>
      <c r="AB77" s="196">
        <f t="shared" si="10"/>
        <v>0.8391186236039843</v>
      </c>
      <c r="AC77" s="196">
        <f t="shared" si="11"/>
        <v>0.6644784172661871</v>
      </c>
    </row>
    <row r="78" spans="1:29" s="184" customFormat="1" ht="13.5" customHeight="1">
      <c r="A78" s="197">
        <v>61</v>
      </c>
      <c r="B78" s="163" t="str">
        <f>'[1]TH Viec 06'!B73</f>
        <v>Vĩnh Long</v>
      </c>
      <c r="C78" s="165">
        <f>'[1]TH Viec 06'!C73</f>
        <v>11181</v>
      </c>
      <c r="D78" s="165">
        <f>'[1]TH Viec 06'!D73</f>
        <v>3613</v>
      </c>
      <c r="E78" s="165">
        <f>'[1]TH Viec 06'!E73</f>
        <v>7568</v>
      </c>
      <c r="F78" s="165">
        <f>'[1]TH Viec 06'!F73</f>
        <v>9426</v>
      </c>
      <c r="G78" s="165">
        <f>'[1]TH Viec 06'!G73</f>
        <v>6436</v>
      </c>
      <c r="H78" s="165">
        <f>'[1]TH Viec 06'!H73</f>
        <v>187</v>
      </c>
      <c r="I78" s="165">
        <f>'[1]TH Viec 06'!I73</f>
        <v>5822</v>
      </c>
      <c r="J78" s="165">
        <f>'[1]TH Viec 06'!J73</f>
        <v>143</v>
      </c>
      <c r="K78" s="165">
        <f>'[1]TH Viec 06'!K73</f>
        <v>283</v>
      </c>
      <c r="L78" s="165">
        <f>'[1]TH Viec 06'!L73</f>
        <v>1</v>
      </c>
      <c r="M78" s="165">
        <f>'[1]TH Viec 06'!M73</f>
        <v>2990</v>
      </c>
      <c r="N78" s="165">
        <f>'[1]TH Viec 06'!P73</f>
        <v>2972</v>
      </c>
      <c r="O78" s="165">
        <f>'[1]TH Viec 06'!Q73</f>
        <v>18</v>
      </c>
      <c r="P78" s="165">
        <f>'[1]TH Viec 06'!R73</f>
        <v>1755</v>
      </c>
      <c r="Q78" s="165">
        <f>'[1]TH Viec 06'!S73</f>
        <v>1614</v>
      </c>
      <c r="R78" s="165">
        <f>'[1]TH Viec 06'!T73</f>
        <v>7</v>
      </c>
      <c r="S78" s="165">
        <f>'[1]TH Viec 06'!U73</f>
        <v>134</v>
      </c>
      <c r="T78" s="165">
        <f>'[1]TH Viec 06'!V73</f>
        <v>4745</v>
      </c>
      <c r="U78" s="198">
        <f>'[1]TH Viec 06'!W73</f>
        <v>0.6827922766815192</v>
      </c>
      <c r="V78" s="198">
        <f>'[1]TH Viec 06'!X73</f>
        <v>0.8430372954118595</v>
      </c>
      <c r="Y78" s="186">
        <f t="shared" si="7"/>
        <v>10994</v>
      </c>
      <c r="Z78" s="186">
        <f t="shared" si="8"/>
        <v>8956</v>
      </c>
      <c r="AA78" s="186">
        <f t="shared" si="9"/>
        <v>5966</v>
      </c>
      <c r="AB78" s="196">
        <f t="shared" si="10"/>
        <v>0.8146261597234855</v>
      </c>
      <c r="AC78" s="196">
        <f t="shared" si="11"/>
        <v>0.6661456007146047</v>
      </c>
    </row>
    <row r="79" spans="1:29" s="184" customFormat="1" ht="13.5" customHeight="1">
      <c r="A79" s="199">
        <v>62</v>
      </c>
      <c r="B79" s="163" t="str">
        <f>'[1]TH Viec 06'!B74</f>
        <v>Vĩnh Phúc</v>
      </c>
      <c r="C79" s="165">
        <f>'[1]TH Viec 06'!C74</f>
        <v>6260</v>
      </c>
      <c r="D79" s="165">
        <f>'[1]TH Viec 06'!D74</f>
        <v>1673</v>
      </c>
      <c r="E79" s="165">
        <f>'[1]TH Viec 06'!E74</f>
        <v>4587</v>
      </c>
      <c r="F79" s="165">
        <f>'[1]TH Viec 06'!F74</f>
        <v>5077</v>
      </c>
      <c r="G79" s="165">
        <f>'[1]TH Viec 06'!G74</f>
        <v>4491</v>
      </c>
      <c r="H79" s="165">
        <f>'[1]TH Viec 06'!H74</f>
        <v>143</v>
      </c>
      <c r="I79" s="165">
        <f>'[1]TH Viec 06'!I74</f>
        <v>4190</v>
      </c>
      <c r="J79" s="165">
        <f>'[1]TH Viec 06'!J74</f>
        <v>47</v>
      </c>
      <c r="K79" s="165">
        <f>'[1]TH Viec 06'!K74</f>
        <v>80</v>
      </c>
      <c r="L79" s="165">
        <f>'[1]TH Viec 06'!L74</f>
        <v>31</v>
      </c>
      <c r="M79" s="165">
        <f>'[1]TH Viec 06'!M74</f>
        <v>586</v>
      </c>
      <c r="N79" s="165">
        <f>'[1]TH Viec 06'!P74</f>
        <v>549</v>
      </c>
      <c r="O79" s="165">
        <f>'[1]TH Viec 06'!Q74</f>
        <v>37</v>
      </c>
      <c r="P79" s="165">
        <f>'[1]TH Viec 06'!R74</f>
        <v>1183</v>
      </c>
      <c r="Q79" s="165">
        <f>'[1]TH Viec 06'!S74</f>
        <v>890</v>
      </c>
      <c r="R79" s="165">
        <f>'[1]TH Viec 06'!T74</f>
        <v>3</v>
      </c>
      <c r="S79" s="165">
        <f>'[1]TH Viec 06'!U74</f>
        <v>290</v>
      </c>
      <c r="T79" s="165">
        <f>'[1]TH Viec 06'!V74</f>
        <v>1769</v>
      </c>
      <c r="U79" s="198">
        <f>'[1]TH Viec 06'!W74</f>
        <v>0.8845775064014182</v>
      </c>
      <c r="V79" s="198">
        <f>'[1]TH Viec 06'!X74</f>
        <v>0.8110223642172524</v>
      </c>
      <c r="Y79" s="186">
        <f t="shared" si="7"/>
        <v>6117</v>
      </c>
      <c r="Z79" s="186">
        <f t="shared" si="8"/>
        <v>4854</v>
      </c>
      <c r="AA79" s="186">
        <f t="shared" si="9"/>
        <v>4268</v>
      </c>
      <c r="AB79" s="196">
        <f t="shared" si="10"/>
        <v>0.7935262383521334</v>
      </c>
      <c r="AC79" s="196">
        <f t="shared" si="11"/>
        <v>0.8792748248866914</v>
      </c>
    </row>
    <row r="80" spans="1:29" s="184" customFormat="1" ht="13.5" customHeight="1">
      <c r="A80" s="197">
        <v>63</v>
      </c>
      <c r="B80" s="163" t="str">
        <f>'[1]TH Viec 06'!B75</f>
        <v>Yên Bái</v>
      </c>
      <c r="C80" s="165">
        <f>'[1]TH Viec 06'!C75</f>
        <v>4662</v>
      </c>
      <c r="D80" s="165">
        <f>'[1]TH Viec 06'!D75</f>
        <v>1382</v>
      </c>
      <c r="E80" s="165">
        <f>'[1]TH Viec 06'!E75</f>
        <v>3280</v>
      </c>
      <c r="F80" s="165">
        <f>'[1]TH Viec 06'!F75</f>
        <v>3736</v>
      </c>
      <c r="G80" s="165">
        <f>'[1]TH Viec 06'!G75</f>
        <v>3139</v>
      </c>
      <c r="H80" s="165">
        <f>'[1]TH Viec 06'!H75</f>
        <v>39</v>
      </c>
      <c r="I80" s="165">
        <f>'[1]TH Viec 06'!I75</f>
        <v>2947</v>
      </c>
      <c r="J80" s="165">
        <f>'[1]TH Viec 06'!J75</f>
        <v>57</v>
      </c>
      <c r="K80" s="165">
        <f>'[1]TH Viec 06'!K75</f>
        <v>33</v>
      </c>
      <c r="L80" s="165">
        <f>'[1]TH Viec 06'!L75</f>
        <v>63</v>
      </c>
      <c r="M80" s="165">
        <f>'[1]TH Viec 06'!M75</f>
        <v>597</v>
      </c>
      <c r="N80" s="165">
        <f>'[1]TH Viec 06'!P75</f>
        <v>595</v>
      </c>
      <c r="O80" s="165">
        <f>'[1]TH Viec 06'!Q75</f>
        <v>2</v>
      </c>
      <c r="P80" s="165">
        <f>'[1]TH Viec 06'!R75</f>
        <v>926</v>
      </c>
      <c r="Q80" s="165">
        <f>'[1]TH Viec 06'!S75</f>
        <v>922</v>
      </c>
      <c r="R80" s="165">
        <f>'[1]TH Viec 06'!T75</f>
        <v>4</v>
      </c>
      <c r="S80" s="165">
        <f>'[1]TH Viec 06'!U75</f>
        <v>0</v>
      </c>
      <c r="T80" s="165">
        <f>'[1]TH Viec 06'!V75</f>
        <v>1523</v>
      </c>
      <c r="U80" s="198">
        <f>'[1]TH Viec 06'!W75</f>
        <v>0.840203426124197</v>
      </c>
      <c r="V80" s="198">
        <f>'[1]TH Viec 06'!X75</f>
        <v>0.8013728013728014</v>
      </c>
      <c r="Y80" s="186">
        <f t="shared" si="7"/>
        <v>4623</v>
      </c>
      <c r="Z80" s="186">
        <f t="shared" si="8"/>
        <v>3664</v>
      </c>
      <c r="AA80" s="186">
        <f t="shared" si="9"/>
        <v>3067</v>
      </c>
      <c r="AB80" s="196">
        <f t="shared" si="10"/>
        <v>0.7925589444083928</v>
      </c>
      <c r="AC80" s="196">
        <f t="shared" si="11"/>
        <v>0.8370633187772926</v>
      </c>
    </row>
    <row r="81" spans="2:21" ht="15.75">
      <c r="B81" s="385"/>
      <c r="C81" s="385"/>
      <c r="D81" s="385"/>
      <c r="E81" s="385"/>
      <c r="F81" s="153"/>
      <c r="G81" s="153"/>
      <c r="H81" s="153"/>
      <c r="I81" s="153"/>
      <c r="J81" s="153"/>
      <c r="K81" s="153"/>
      <c r="L81" s="153"/>
      <c r="M81" s="153"/>
      <c r="N81" s="153"/>
      <c r="O81" s="153"/>
      <c r="P81" s="388" t="s">
        <v>390</v>
      </c>
      <c r="Q81" s="388"/>
      <c r="R81" s="388"/>
      <c r="S81" s="388"/>
      <c r="T81" s="388"/>
      <c r="U81" s="388"/>
    </row>
    <row r="82" spans="2:18" ht="15.75" customHeight="1">
      <c r="B82" s="187"/>
      <c r="C82" s="381" t="s">
        <v>372</v>
      </c>
      <c r="D82" s="381"/>
      <c r="E82" s="381"/>
      <c r="P82" s="371" t="s">
        <v>387</v>
      </c>
      <c r="Q82" s="371"/>
      <c r="R82" s="371"/>
    </row>
    <row r="83" spans="2:18" ht="15.75">
      <c r="B83" s="187"/>
      <c r="P83" s="371"/>
      <c r="Q83" s="371"/>
      <c r="R83" s="371"/>
    </row>
    <row r="84" ht="12.75">
      <c r="B84" s="187"/>
    </row>
    <row r="85" ht="12.75">
      <c r="B85" s="187"/>
    </row>
    <row r="86" ht="12.75">
      <c r="B86" s="187"/>
    </row>
    <row r="87" ht="11.25" customHeight="1">
      <c r="B87" s="187"/>
    </row>
    <row r="88" ht="12.75">
      <c r="B88" s="187"/>
    </row>
    <row r="89" spans="2:18" ht="15.75">
      <c r="B89" s="187"/>
      <c r="C89" s="381" t="s">
        <v>373</v>
      </c>
      <c r="D89" s="381"/>
      <c r="E89" s="381"/>
      <c r="P89" s="381" t="s">
        <v>388</v>
      </c>
      <c r="Q89" s="381"/>
      <c r="R89" s="381"/>
    </row>
    <row r="90" ht="12.75">
      <c r="B90" s="187"/>
    </row>
  </sheetData>
  <sheetProtection/>
  <mergeCells count="50">
    <mergeCell ref="A4:V6"/>
    <mergeCell ref="T8:T13"/>
    <mergeCell ref="A14:B14"/>
    <mergeCell ref="I12:I13"/>
    <mergeCell ref="J12:J13"/>
    <mergeCell ref="H11:L11"/>
    <mergeCell ref="A8:A13"/>
    <mergeCell ref="B8:B13"/>
    <mergeCell ref="G11:G13"/>
    <mergeCell ref="E11:E13"/>
    <mergeCell ref="D11:D13"/>
    <mergeCell ref="F10:F13"/>
    <mergeCell ref="V8:V13"/>
    <mergeCell ref="O12:O13"/>
    <mergeCell ref="S11:S13"/>
    <mergeCell ref="T7:V7"/>
    <mergeCell ref="F8:S8"/>
    <mergeCell ref="U8:U13"/>
    <mergeCell ref="Q10:S10"/>
    <mergeCell ref="H12:H13"/>
    <mergeCell ref="Y8:AC10"/>
    <mergeCell ref="F9:O9"/>
    <mergeCell ref="P9:S9"/>
    <mergeCell ref="G10:O10"/>
    <mergeCell ref="P10:P13"/>
    <mergeCell ref="L12:L13"/>
    <mergeCell ref="M12:M13"/>
    <mergeCell ref="Q11:Q13"/>
    <mergeCell ref="M11:O11"/>
    <mergeCell ref="Z11:Z13"/>
    <mergeCell ref="AB11:AB13"/>
    <mergeCell ref="AC11:AC13"/>
    <mergeCell ref="Y11:Y13"/>
    <mergeCell ref="C82:E82"/>
    <mergeCell ref="P82:R82"/>
    <mergeCell ref="P83:R83"/>
    <mergeCell ref="AA11:AA13"/>
    <mergeCell ref="N12:N13"/>
    <mergeCell ref="R11:R13"/>
    <mergeCell ref="K12:K13"/>
    <mergeCell ref="B1:H1"/>
    <mergeCell ref="B2:H2"/>
    <mergeCell ref="C89:E89"/>
    <mergeCell ref="P89:R89"/>
    <mergeCell ref="B81:E81"/>
    <mergeCell ref="P81:U81"/>
    <mergeCell ref="D9:E10"/>
    <mergeCell ref="C8:E8"/>
    <mergeCell ref="C9:C13"/>
    <mergeCell ref="A3:J3"/>
  </mergeCells>
  <conditionalFormatting sqref="W18:W80">
    <cfRule type="cellIs" priority="5" dxfId="1" operator="notEqual" stopIfTrue="1">
      <formula>B18</formula>
    </cfRule>
  </conditionalFormatting>
  <conditionalFormatting sqref="X18:X80">
    <cfRule type="cellIs" priority="4" dxfId="0" operator="notEqual" stopIfTrue="1">
      <formula>B18</formula>
    </cfRule>
  </conditionalFormatting>
  <printOptions/>
  <pageMargins left="0.35433070866141736" right="0.2755905511811024" top="0.4724409448818898" bottom="0.5511811023622047" header="0.31496062992125984" footer="0.31496062992125984"/>
  <pageSetup horizontalDpi="600" verticalDpi="600" orientation="landscape"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A88"/>
  <sheetViews>
    <sheetView view="pageBreakPreview" zoomScale="130" zoomScaleNormal="85" zoomScaleSheetLayoutView="130" zoomScalePageLayoutView="0" workbookViewId="0" topLeftCell="C7">
      <selection activeCell="C14" sqref="C14:S14"/>
    </sheetView>
  </sheetViews>
  <sheetFormatPr defaultColWidth="9.00390625" defaultRowHeight="15.75"/>
  <cols>
    <col min="1" max="1" width="2.375" style="143" customWidth="1"/>
    <col min="2" max="2" width="8.25390625" style="155" customWidth="1"/>
    <col min="3" max="3" width="7.125" style="143" customWidth="1"/>
    <col min="4" max="4" width="7.50390625" style="143" customWidth="1"/>
    <col min="5" max="5" width="7.125" style="143" customWidth="1"/>
    <col min="6" max="6" width="6.625" style="143" customWidth="1"/>
    <col min="7" max="7" width="7.125" style="143" customWidth="1"/>
    <col min="8" max="8" width="6.25390625" style="143" customWidth="1"/>
    <col min="9" max="9" width="6.50390625" style="143" customWidth="1"/>
    <col min="10" max="10" width="6.625" style="143" customWidth="1"/>
    <col min="11" max="11" width="7.25390625" style="143" customWidth="1"/>
    <col min="12" max="12" width="5.875" style="143" customWidth="1"/>
    <col min="13" max="13" width="6.75390625" style="143" customWidth="1"/>
    <col min="14" max="14" width="6.625" style="143" customWidth="1"/>
    <col min="15" max="15" width="7.25390625" style="143" customWidth="1"/>
    <col min="16" max="16" width="6.625" style="143" customWidth="1"/>
    <col min="17" max="17" width="6.00390625" style="143" customWidth="1"/>
    <col min="18" max="19" width="6.625" style="143" customWidth="1"/>
    <col min="20" max="20" width="4.625" style="143" customWidth="1"/>
    <col min="21" max="21" width="5.25390625" style="143" customWidth="1"/>
    <col min="22" max="22" width="8.125" style="143" hidden="1" customWidth="1"/>
    <col min="23" max="23" width="7.375" style="143" hidden="1" customWidth="1"/>
    <col min="24" max="27" width="9.00390625" style="143" hidden="1" customWidth="1"/>
    <col min="28" max="16384" width="9.00390625" style="143" customWidth="1"/>
  </cols>
  <sheetData>
    <row r="1" spans="2:8" ht="22.5" customHeight="1">
      <c r="B1" s="416" t="s">
        <v>383</v>
      </c>
      <c r="C1" s="416"/>
      <c r="D1" s="416"/>
      <c r="E1" s="416"/>
      <c r="F1" s="416"/>
      <c r="G1" s="416"/>
      <c r="H1" s="416"/>
    </row>
    <row r="2" spans="2:8" ht="31.5" customHeight="1">
      <c r="B2" s="417" t="s">
        <v>384</v>
      </c>
      <c r="C2" s="417"/>
      <c r="D2" s="417"/>
      <c r="E2" s="417"/>
      <c r="F2" s="417"/>
      <c r="G2" s="417"/>
      <c r="H2" s="417"/>
    </row>
    <row r="3" spans="1:14" s="142" customFormat="1" ht="5.25" customHeight="1">
      <c r="A3" s="418"/>
      <c r="B3" s="419"/>
      <c r="C3" s="419"/>
      <c r="D3" s="419"/>
      <c r="E3" s="419"/>
      <c r="F3" s="419"/>
      <c r="G3" s="419"/>
      <c r="H3" s="419"/>
      <c r="I3" s="419"/>
      <c r="J3" s="419"/>
      <c r="K3" s="145"/>
      <c r="N3" s="146"/>
    </row>
    <row r="4" spans="1:21" ht="53.25" customHeight="1">
      <c r="A4" s="420" t="s">
        <v>391</v>
      </c>
      <c r="B4" s="420"/>
      <c r="C4" s="420"/>
      <c r="D4" s="420"/>
      <c r="E4" s="420"/>
      <c r="F4" s="420"/>
      <c r="G4" s="420"/>
      <c r="H4" s="420"/>
      <c r="I4" s="420"/>
      <c r="J4" s="420"/>
      <c r="K4" s="420"/>
      <c r="L4" s="420"/>
      <c r="M4" s="420"/>
      <c r="N4" s="420"/>
      <c r="O4" s="420"/>
      <c r="P4" s="420"/>
      <c r="Q4" s="420"/>
      <c r="R4" s="420"/>
      <c r="S4" s="420"/>
      <c r="T4" s="420"/>
      <c r="U4" s="420"/>
    </row>
    <row r="5" spans="1:21" ht="15" customHeight="1">
      <c r="A5" s="201"/>
      <c r="C5" s="148"/>
      <c r="D5" s="148"/>
      <c r="E5" s="148"/>
      <c r="F5" s="188"/>
      <c r="G5" s="188"/>
      <c r="H5" s="188"/>
      <c r="I5" s="188"/>
      <c r="J5" s="188"/>
      <c r="L5" s="188"/>
      <c r="M5" s="188"/>
      <c r="O5" s="202"/>
      <c r="P5" s="188"/>
      <c r="Q5" s="421" t="s">
        <v>346</v>
      </c>
      <c r="R5" s="421"/>
      <c r="S5" s="421"/>
      <c r="T5" s="421"/>
      <c r="U5" s="421"/>
    </row>
    <row r="6" spans="1:26" s="147" customFormat="1" ht="15" customHeight="1">
      <c r="A6" s="422" t="s">
        <v>347</v>
      </c>
      <c r="B6" s="425" t="s">
        <v>32</v>
      </c>
      <c r="C6" s="407" t="s">
        <v>348</v>
      </c>
      <c r="D6" s="408"/>
      <c r="E6" s="409"/>
      <c r="F6" s="429" t="s">
        <v>227</v>
      </c>
      <c r="G6" s="429"/>
      <c r="H6" s="429"/>
      <c r="I6" s="429"/>
      <c r="J6" s="429"/>
      <c r="K6" s="429"/>
      <c r="L6" s="429"/>
      <c r="M6" s="429"/>
      <c r="N6" s="429"/>
      <c r="O6" s="429"/>
      <c r="P6" s="429"/>
      <c r="Q6" s="429"/>
      <c r="R6" s="429"/>
      <c r="S6" s="429"/>
      <c r="T6" s="429"/>
      <c r="U6" s="429"/>
      <c r="V6" s="433" t="s">
        <v>349</v>
      </c>
      <c r="W6" s="433"/>
      <c r="X6" s="433"/>
      <c r="Y6" s="433"/>
      <c r="Z6" s="433"/>
    </row>
    <row r="7" spans="1:26" s="148" customFormat="1" ht="18" customHeight="1">
      <c r="A7" s="423"/>
      <c r="B7" s="426"/>
      <c r="C7" s="410"/>
      <c r="D7" s="411"/>
      <c r="E7" s="412"/>
      <c r="F7" s="434" t="s">
        <v>350</v>
      </c>
      <c r="G7" s="434"/>
      <c r="H7" s="434"/>
      <c r="I7" s="434"/>
      <c r="J7" s="434"/>
      <c r="K7" s="434"/>
      <c r="L7" s="434"/>
      <c r="M7" s="434"/>
      <c r="N7" s="434"/>
      <c r="O7" s="435" t="s">
        <v>351</v>
      </c>
      <c r="P7" s="436"/>
      <c r="Q7" s="436"/>
      <c r="R7" s="437"/>
      <c r="S7" s="438" t="s">
        <v>352</v>
      </c>
      <c r="T7" s="439" t="s">
        <v>353</v>
      </c>
      <c r="U7" s="441" t="s">
        <v>354</v>
      </c>
      <c r="V7" s="413" t="s">
        <v>350</v>
      </c>
      <c r="W7" s="413" t="s">
        <v>335</v>
      </c>
      <c r="X7" s="413" t="s">
        <v>355</v>
      </c>
      <c r="Y7" s="413" t="s">
        <v>356</v>
      </c>
      <c r="Z7" s="413" t="s">
        <v>333</v>
      </c>
    </row>
    <row r="8" spans="1:26" s="148" customFormat="1" ht="18" customHeight="1">
      <c r="A8" s="423"/>
      <c r="B8" s="426"/>
      <c r="C8" s="407" t="s">
        <v>18</v>
      </c>
      <c r="D8" s="453" t="s">
        <v>7</v>
      </c>
      <c r="E8" s="453"/>
      <c r="F8" s="422" t="s">
        <v>18</v>
      </c>
      <c r="G8" s="443" t="s">
        <v>7</v>
      </c>
      <c r="H8" s="444"/>
      <c r="I8" s="444"/>
      <c r="J8" s="444"/>
      <c r="K8" s="444"/>
      <c r="L8" s="444"/>
      <c r="M8" s="444"/>
      <c r="N8" s="445"/>
      <c r="O8" s="422" t="s">
        <v>18</v>
      </c>
      <c r="P8" s="446" t="s">
        <v>7</v>
      </c>
      <c r="Q8" s="446"/>
      <c r="R8" s="446"/>
      <c r="S8" s="413"/>
      <c r="T8" s="440"/>
      <c r="U8" s="441"/>
      <c r="V8" s="413"/>
      <c r="W8" s="413"/>
      <c r="X8" s="413"/>
      <c r="Y8" s="413"/>
      <c r="Z8" s="413"/>
    </row>
    <row r="9" spans="1:26" s="148" customFormat="1" ht="18" customHeight="1">
      <c r="A9" s="423"/>
      <c r="B9" s="426"/>
      <c r="C9" s="452"/>
      <c r="D9" s="430" t="s">
        <v>357</v>
      </c>
      <c r="E9" s="430" t="s">
        <v>358</v>
      </c>
      <c r="F9" s="423"/>
      <c r="G9" s="428" t="s">
        <v>359</v>
      </c>
      <c r="H9" s="414" t="s">
        <v>360</v>
      </c>
      <c r="I9" s="414"/>
      <c r="J9" s="414"/>
      <c r="K9" s="414"/>
      <c r="L9" s="415"/>
      <c r="M9" s="450" t="s">
        <v>361</v>
      </c>
      <c r="N9" s="413" t="s">
        <v>362</v>
      </c>
      <c r="O9" s="423"/>
      <c r="P9" s="422" t="s">
        <v>363</v>
      </c>
      <c r="Q9" s="422" t="s">
        <v>364</v>
      </c>
      <c r="R9" s="447" t="s">
        <v>365</v>
      </c>
      <c r="S9" s="413"/>
      <c r="T9" s="440"/>
      <c r="U9" s="441"/>
      <c r="V9" s="413"/>
      <c r="W9" s="413"/>
      <c r="X9" s="413"/>
      <c r="Y9" s="413"/>
      <c r="Z9" s="413"/>
    </row>
    <row r="10" spans="1:26" s="148" customFormat="1" ht="24" customHeight="1">
      <c r="A10" s="423"/>
      <c r="B10" s="426"/>
      <c r="C10" s="452"/>
      <c r="D10" s="431"/>
      <c r="E10" s="431"/>
      <c r="F10" s="423"/>
      <c r="G10" s="428"/>
      <c r="H10" s="449" t="s">
        <v>366</v>
      </c>
      <c r="I10" s="428" t="s">
        <v>367</v>
      </c>
      <c r="J10" s="428" t="s">
        <v>368</v>
      </c>
      <c r="K10" s="428" t="s">
        <v>369</v>
      </c>
      <c r="L10" s="428" t="s">
        <v>370</v>
      </c>
      <c r="M10" s="451"/>
      <c r="N10" s="413"/>
      <c r="O10" s="423"/>
      <c r="P10" s="423"/>
      <c r="Q10" s="423"/>
      <c r="R10" s="448"/>
      <c r="S10" s="413"/>
      <c r="T10" s="440"/>
      <c r="U10" s="441"/>
      <c r="V10" s="413"/>
      <c r="W10" s="413"/>
      <c r="X10" s="413"/>
      <c r="Y10" s="413"/>
      <c r="Z10" s="413"/>
    </row>
    <row r="11" spans="1:26" s="148" customFormat="1" ht="54" customHeight="1">
      <c r="A11" s="424"/>
      <c r="B11" s="427"/>
      <c r="C11" s="410"/>
      <c r="D11" s="432"/>
      <c r="E11" s="432"/>
      <c r="F11" s="424"/>
      <c r="G11" s="428"/>
      <c r="H11" s="449"/>
      <c r="I11" s="428"/>
      <c r="J11" s="428"/>
      <c r="K11" s="428"/>
      <c r="L11" s="428"/>
      <c r="M11" s="434"/>
      <c r="N11" s="413"/>
      <c r="O11" s="424"/>
      <c r="P11" s="424"/>
      <c r="Q11" s="424"/>
      <c r="R11" s="438"/>
      <c r="S11" s="413"/>
      <c r="T11" s="440"/>
      <c r="U11" s="442"/>
      <c r="V11" s="413"/>
      <c r="W11" s="413"/>
      <c r="X11" s="413"/>
      <c r="Y11" s="413"/>
      <c r="Z11" s="413"/>
    </row>
    <row r="12" spans="1:26" s="148" customFormat="1" ht="18" customHeight="1">
      <c r="A12" s="454" t="s">
        <v>6</v>
      </c>
      <c r="B12" s="455"/>
      <c r="C12" s="203">
        <v>1</v>
      </c>
      <c r="D12" s="203">
        <v>2</v>
      </c>
      <c r="E12" s="204">
        <v>3</v>
      </c>
      <c r="F12" s="203">
        <v>4</v>
      </c>
      <c r="G12" s="203">
        <v>5</v>
      </c>
      <c r="H12" s="204">
        <v>6</v>
      </c>
      <c r="I12" s="204">
        <v>7</v>
      </c>
      <c r="J12" s="203">
        <v>8</v>
      </c>
      <c r="K12" s="203">
        <v>9</v>
      </c>
      <c r="L12" s="204">
        <v>10</v>
      </c>
      <c r="M12" s="204">
        <v>11</v>
      </c>
      <c r="N12" s="204">
        <v>12</v>
      </c>
      <c r="O12" s="203">
        <v>13</v>
      </c>
      <c r="P12" s="203">
        <v>14</v>
      </c>
      <c r="Q12" s="204">
        <v>15</v>
      </c>
      <c r="R12" s="204">
        <v>16</v>
      </c>
      <c r="S12" s="203">
        <v>17</v>
      </c>
      <c r="T12" s="203">
        <v>18</v>
      </c>
      <c r="U12" s="204">
        <v>19</v>
      </c>
      <c r="V12" s="149"/>
      <c r="W12" s="149"/>
      <c r="X12" s="149"/>
      <c r="Y12" s="149"/>
      <c r="Z12" s="149"/>
    </row>
    <row r="13" spans="1:26" s="148" customFormat="1" ht="18" customHeight="1">
      <c r="A13" s="233"/>
      <c r="B13" s="205" t="s">
        <v>392</v>
      </c>
      <c r="C13" s="238">
        <f>C14+C15</f>
        <v>122032748143.17052</v>
      </c>
      <c r="D13" s="238">
        <f aca="true" t="shared" si="0" ref="D13:S13">D14+D15</f>
        <v>56123878917.323006</v>
      </c>
      <c r="E13" s="238">
        <f t="shared" si="0"/>
        <v>65908869225.8475</v>
      </c>
      <c r="F13" s="238">
        <f t="shared" si="0"/>
        <v>72276164571.4365</v>
      </c>
      <c r="G13" s="238">
        <f t="shared" si="0"/>
        <v>34629405948.66049</v>
      </c>
      <c r="H13" s="238">
        <f t="shared" si="0"/>
        <v>9042942150.029</v>
      </c>
      <c r="I13" s="238">
        <f t="shared" si="0"/>
        <v>11125954097.5175</v>
      </c>
      <c r="J13" s="238">
        <f t="shared" si="0"/>
        <v>4566793227.1779995</v>
      </c>
      <c r="K13" s="238">
        <f t="shared" si="0"/>
        <v>9875949663.942997</v>
      </c>
      <c r="L13" s="238">
        <f t="shared" si="0"/>
        <v>17766809.993</v>
      </c>
      <c r="M13" s="238">
        <f t="shared" si="0"/>
        <v>34621495309.26299</v>
      </c>
      <c r="N13" s="238">
        <f t="shared" si="0"/>
        <v>3025263313.5129995</v>
      </c>
      <c r="O13" s="238">
        <f t="shared" si="0"/>
        <v>49756583571.73401</v>
      </c>
      <c r="P13" s="238">
        <f t="shared" si="0"/>
        <v>8205922571.756004</v>
      </c>
      <c r="Q13" s="238">
        <f t="shared" si="0"/>
        <v>1929744925.6610003</v>
      </c>
      <c r="R13" s="238">
        <f t="shared" si="0"/>
        <v>39620916074.317</v>
      </c>
      <c r="S13" s="238">
        <f t="shared" si="0"/>
        <v>87403342194.50998</v>
      </c>
      <c r="T13" s="239">
        <f>G13/F13</f>
        <v>0.47912622583110914</v>
      </c>
      <c r="U13" s="240">
        <f>F13/C13</f>
        <v>0.592268597332915</v>
      </c>
      <c r="V13" s="149"/>
      <c r="W13" s="149"/>
      <c r="X13" s="149"/>
      <c r="Y13" s="149"/>
      <c r="Z13" s="149"/>
    </row>
    <row r="14" spans="1:26" s="148" customFormat="1" ht="18" customHeight="1">
      <c r="A14" s="233"/>
      <c r="B14" s="205" t="s">
        <v>393</v>
      </c>
      <c r="C14" s="238">
        <v>84699818</v>
      </c>
      <c r="D14" s="238">
        <v>26244725</v>
      </c>
      <c r="E14" s="238">
        <v>58455093</v>
      </c>
      <c r="F14" s="238">
        <v>72244080</v>
      </c>
      <c r="G14" s="238">
        <v>41007754</v>
      </c>
      <c r="H14" s="238">
        <v>483905</v>
      </c>
      <c r="I14" s="238">
        <v>5868730</v>
      </c>
      <c r="J14" s="238">
        <v>17354700</v>
      </c>
      <c r="K14" s="238">
        <v>17294415</v>
      </c>
      <c r="L14" s="238">
        <v>6004</v>
      </c>
      <c r="M14" s="238">
        <v>2179798</v>
      </c>
      <c r="N14" s="238">
        <v>29056528</v>
      </c>
      <c r="O14" s="238">
        <v>12455738</v>
      </c>
      <c r="P14" s="238">
        <v>12455738</v>
      </c>
      <c r="Q14" s="238">
        <v>0</v>
      </c>
      <c r="R14" s="238">
        <v>0</v>
      </c>
      <c r="S14" s="238">
        <f>O14+N14+M14</f>
        <v>43692064</v>
      </c>
      <c r="T14" s="239">
        <f>G14/F14</f>
        <v>0.5676278803744196</v>
      </c>
      <c r="U14" s="240">
        <f>F14/C14</f>
        <v>0.8529425647644249</v>
      </c>
      <c r="V14" s="149"/>
      <c r="W14" s="149"/>
      <c r="X14" s="149"/>
      <c r="Y14" s="149"/>
      <c r="Z14" s="149"/>
    </row>
    <row r="15" spans="1:26" s="152" customFormat="1" ht="19.5" customHeight="1">
      <c r="A15" s="164"/>
      <c r="B15" s="205" t="s">
        <v>375</v>
      </c>
      <c r="C15" s="238">
        <f aca="true" t="shared" si="1" ref="C15:S15">SUM(C16:C78)</f>
        <v>121948048325.17052</v>
      </c>
      <c r="D15" s="238">
        <f t="shared" si="1"/>
        <v>56097634192.323006</v>
      </c>
      <c r="E15" s="238">
        <f t="shared" si="1"/>
        <v>65850414132.8475</v>
      </c>
      <c r="F15" s="238">
        <f>G15+M15+N15</f>
        <v>72203920491.4365</v>
      </c>
      <c r="G15" s="238">
        <f>H15+I15+J15+K15+L15</f>
        <v>34588398194.66049</v>
      </c>
      <c r="H15" s="238">
        <f t="shared" si="1"/>
        <v>9042458245.029</v>
      </c>
      <c r="I15" s="238">
        <f t="shared" si="1"/>
        <v>11120085367.5175</v>
      </c>
      <c r="J15" s="238">
        <f t="shared" si="1"/>
        <v>4549438527.1779995</v>
      </c>
      <c r="K15" s="238">
        <f t="shared" si="1"/>
        <v>9858655248.942997</v>
      </c>
      <c r="L15" s="238">
        <f t="shared" si="1"/>
        <v>17760805.993</v>
      </c>
      <c r="M15" s="238">
        <f t="shared" si="1"/>
        <v>34619315511.26299</v>
      </c>
      <c r="N15" s="238">
        <f t="shared" si="1"/>
        <v>2996206785.5129995</v>
      </c>
      <c r="O15" s="238">
        <f t="shared" si="1"/>
        <v>49744127833.73401</v>
      </c>
      <c r="P15" s="238">
        <f t="shared" si="1"/>
        <v>8193466833.756004</v>
      </c>
      <c r="Q15" s="238">
        <f t="shared" si="1"/>
        <v>1929744925.6610003</v>
      </c>
      <c r="R15" s="238">
        <f t="shared" si="1"/>
        <v>39620916074.317</v>
      </c>
      <c r="S15" s="238">
        <f t="shared" si="1"/>
        <v>87359650130.50998</v>
      </c>
      <c r="T15" s="239">
        <f>G15/F15</f>
        <v>0.479037674952328</v>
      </c>
      <c r="U15" s="240">
        <f>F15/C15</f>
        <v>0.5920875445165558</v>
      </c>
      <c r="V15" s="150">
        <f aca="true" t="shared" si="2" ref="V15:V46">I15+J15+L15+M15+N15</f>
        <v>53302806997.46449</v>
      </c>
      <c r="W15" s="150">
        <f aca="true" t="shared" si="3" ref="W15:W46">I15+J15+L15</f>
        <v>15687284700.6885</v>
      </c>
      <c r="X15" s="206">
        <f aca="true" t="shared" si="4" ref="X15:X46">W15/V15</f>
        <v>0.29430503915928313</v>
      </c>
      <c r="Y15" s="206">
        <f aca="true" t="shared" si="5" ref="Y15:Y46">V15/Z15</f>
        <v>0.47210069013969663</v>
      </c>
      <c r="Z15" s="150">
        <f aca="true" t="shared" si="6" ref="Z15:Z46">C15-H15</f>
        <v>112905590080.14151</v>
      </c>
    </row>
    <row r="16" spans="1:27" s="151" customFormat="1" ht="18.75" customHeight="1">
      <c r="A16" s="159">
        <v>1</v>
      </c>
      <c r="B16" s="160" t="str">
        <f>'[1]TH Tien 07'!B12</f>
        <v>An Giang</v>
      </c>
      <c r="C16" s="161">
        <f>'[1]TH Tien 07'!C12</f>
        <v>2447802253</v>
      </c>
      <c r="D16" s="161">
        <f>'[1]TH Tien 07'!D12</f>
        <v>649666589</v>
      </c>
      <c r="E16" s="161">
        <f>'[1]TH Tien 07'!E12</f>
        <v>1798135664</v>
      </c>
      <c r="F16" s="161">
        <f>'[1]TH Tien 07'!F12</f>
        <v>1913008380</v>
      </c>
      <c r="G16" s="161">
        <f>'[1]TH Tien 07'!G12</f>
        <v>870889221</v>
      </c>
      <c r="H16" s="161">
        <f>'[1]TH Tien 07'!H12</f>
        <v>416980149</v>
      </c>
      <c r="I16" s="161">
        <f>'[1]TH Tien 07'!I12</f>
        <v>216537698</v>
      </c>
      <c r="J16" s="161">
        <f>'[1]TH Tien 07'!J12</f>
        <v>24604085</v>
      </c>
      <c r="K16" s="161">
        <f>'[1]TH Tien 07'!K12</f>
        <v>212704553</v>
      </c>
      <c r="L16" s="161">
        <f>'[1]TH Tien 07'!N12</f>
        <v>62736</v>
      </c>
      <c r="M16" s="161">
        <f>'[1]TH Tien 07'!P12</f>
        <v>980514436</v>
      </c>
      <c r="N16" s="161">
        <f>'[1]TH Tien 07'!Q12</f>
        <v>61604723</v>
      </c>
      <c r="O16" s="161">
        <f>'[1]TH Tien 07'!R12</f>
        <v>534793873</v>
      </c>
      <c r="P16" s="161">
        <f>'[1]TH Tien 07'!S12</f>
        <v>93174423</v>
      </c>
      <c r="Q16" s="161">
        <f>'[1]TH Tien 07'!T12</f>
        <v>111118257</v>
      </c>
      <c r="R16" s="161">
        <f>'[1]TH Tien 07'!U12</f>
        <v>330501193</v>
      </c>
      <c r="S16" s="161">
        <f>'[1]TH Tien 07'!V12</f>
        <v>1576913032</v>
      </c>
      <c r="T16" s="207">
        <f>'[1]TH Tien 07'!W12</f>
        <v>0.45524589965465806</v>
      </c>
      <c r="U16" s="207">
        <f>'[1]TH Tien 07'!X12</f>
        <v>0.7815208020400495</v>
      </c>
      <c r="V16" s="150">
        <f t="shared" si="2"/>
        <v>1283323678</v>
      </c>
      <c r="W16" s="150">
        <f t="shared" si="3"/>
        <v>241204519</v>
      </c>
      <c r="X16" s="206">
        <f t="shared" si="4"/>
        <v>0.18795298733668342</v>
      </c>
      <c r="Y16" s="206">
        <f t="shared" si="5"/>
        <v>0.6319232371325421</v>
      </c>
      <c r="Z16" s="150">
        <f t="shared" si="6"/>
        <v>2030822104</v>
      </c>
      <c r="AA16" s="152"/>
    </row>
    <row r="17" spans="1:27" s="152" customFormat="1" ht="18.75" customHeight="1">
      <c r="A17" s="159">
        <v>2</v>
      </c>
      <c r="B17" s="160" t="str">
        <f>'[1]TH Tien 07'!B13</f>
        <v>Bạc Liêu</v>
      </c>
      <c r="C17" s="161">
        <f>'[1]TH Tien 07'!C13</f>
        <v>352896323</v>
      </c>
      <c r="D17" s="161">
        <f>'[1]TH Tien 07'!D13</f>
        <v>206119984</v>
      </c>
      <c r="E17" s="161">
        <f>'[1]TH Tien 07'!E13</f>
        <v>146776339</v>
      </c>
      <c r="F17" s="161">
        <f>'[1]TH Tien 07'!F13</f>
        <v>220119471</v>
      </c>
      <c r="G17" s="161">
        <f>'[1]TH Tien 07'!G13</f>
        <v>90536281</v>
      </c>
      <c r="H17" s="161">
        <f>'[1]TH Tien 07'!H13</f>
        <v>5643829</v>
      </c>
      <c r="I17" s="161">
        <f>'[1]TH Tien 07'!I13</f>
        <v>63541790</v>
      </c>
      <c r="J17" s="161">
        <f>'[1]TH Tien 07'!J13</f>
        <v>10406355</v>
      </c>
      <c r="K17" s="161">
        <f>'[1]TH Tien 07'!K13</f>
        <v>10703402</v>
      </c>
      <c r="L17" s="161">
        <f>'[1]TH Tien 07'!N13</f>
        <v>240905</v>
      </c>
      <c r="M17" s="161">
        <f>'[1]TH Tien 07'!P13</f>
        <v>128711207</v>
      </c>
      <c r="N17" s="161">
        <f>'[1]TH Tien 07'!Q13</f>
        <v>871983</v>
      </c>
      <c r="O17" s="161">
        <f>'[1]TH Tien 07'!R13</f>
        <v>132776852</v>
      </c>
      <c r="P17" s="161">
        <f>'[1]TH Tien 07'!S13</f>
        <v>19781767</v>
      </c>
      <c r="Q17" s="161">
        <f>'[1]TH Tien 07'!T13</f>
        <v>182000</v>
      </c>
      <c r="R17" s="161">
        <f>'[1]TH Tien 07'!U13</f>
        <v>112813085</v>
      </c>
      <c r="S17" s="161">
        <f>'[1]TH Tien 07'!V13</f>
        <v>262360042</v>
      </c>
      <c r="T17" s="207">
        <f>'[1]TH Tien 07'!W13</f>
        <v>0.4113051907161816</v>
      </c>
      <c r="U17" s="207">
        <f>'[1]TH Tien 07'!X13</f>
        <v>0.6237511038050686</v>
      </c>
      <c r="V17" s="150">
        <f t="shared" si="2"/>
        <v>203772240</v>
      </c>
      <c r="W17" s="150">
        <f t="shared" si="3"/>
        <v>74189050</v>
      </c>
      <c r="X17" s="206">
        <f t="shared" si="4"/>
        <v>0.364078296435275</v>
      </c>
      <c r="Y17" s="206">
        <f t="shared" si="5"/>
        <v>0.5868128912560092</v>
      </c>
      <c r="Z17" s="150">
        <f t="shared" si="6"/>
        <v>347252494</v>
      </c>
      <c r="AA17" s="151"/>
    </row>
    <row r="18" spans="1:26" s="152" customFormat="1" ht="18.75" customHeight="1">
      <c r="A18" s="159">
        <v>3</v>
      </c>
      <c r="B18" s="160" t="str">
        <f>'[1]TH Tien 07'!B14</f>
        <v>Bắc Giang</v>
      </c>
      <c r="C18" s="161">
        <f>'[1]TH Tien 07'!C14</f>
        <v>1063931434</v>
      </c>
      <c r="D18" s="161">
        <f>'[1]TH Tien 07'!D14</f>
        <v>461564232</v>
      </c>
      <c r="E18" s="161">
        <f>'[1]TH Tien 07'!E14</f>
        <v>602367202</v>
      </c>
      <c r="F18" s="161">
        <f>'[1]TH Tien 07'!F14</f>
        <v>885986691</v>
      </c>
      <c r="G18" s="161">
        <f>'[1]TH Tien 07'!G14</f>
        <v>268423385</v>
      </c>
      <c r="H18" s="161">
        <f>'[1]TH Tien 07'!H14</f>
        <v>82449543</v>
      </c>
      <c r="I18" s="161">
        <f>'[1]TH Tien 07'!I14</f>
        <v>97313426</v>
      </c>
      <c r="J18" s="161">
        <f>'[1]TH Tien 07'!J14</f>
        <v>21066828</v>
      </c>
      <c r="K18" s="161">
        <f>'[1]TH Tien 07'!K14</f>
        <v>67059865</v>
      </c>
      <c r="L18" s="161">
        <f>'[1]TH Tien 07'!N14</f>
        <v>533723</v>
      </c>
      <c r="M18" s="161">
        <f>'[1]TH Tien 07'!P14</f>
        <v>590160797</v>
      </c>
      <c r="N18" s="161">
        <f>'[1]TH Tien 07'!Q14</f>
        <v>27402509</v>
      </c>
      <c r="O18" s="161">
        <f>'[1]TH Tien 07'!R14</f>
        <v>177944743</v>
      </c>
      <c r="P18" s="161">
        <f>'[1]TH Tien 07'!S14</f>
        <v>79373271</v>
      </c>
      <c r="Q18" s="161">
        <f>'[1]TH Tien 07'!T14</f>
        <v>7528439</v>
      </c>
      <c r="R18" s="161">
        <f>'[1]TH Tien 07'!U14</f>
        <v>91043033</v>
      </c>
      <c r="S18" s="161">
        <f>'[1]TH Tien 07'!V14</f>
        <v>795508049</v>
      </c>
      <c r="T18" s="207">
        <f>'[1]TH Tien 07'!W14</f>
        <v>0.3029654821304759</v>
      </c>
      <c r="U18" s="207">
        <f>'[1]TH Tien 07'!X14</f>
        <v>0.832747922174842</v>
      </c>
      <c r="V18" s="150">
        <f t="shared" si="2"/>
        <v>736477283</v>
      </c>
      <c r="W18" s="150">
        <f t="shared" si="3"/>
        <v>118913977</v>
      </c>
      <c r="X18" s="206">
        <f t="shared" si="4"/>
        <v>0.1614631975009608</v>
      </c>
      <c r="Y18" s="206">
        <f t="shared" si="5"/>
        <v>0.750372767702955</v>
      </c>
      <c r="Z18" s="150">
        <f t="shared" si="6"/>
        <v>981481891</v>
      </c>
    </row>
    <row r="19" spans="1:26" s="152" customFormat="1" ht="18.75" customHeight="1">
      <c r="A19" s="159">
        <v>4</v>
      </c>
      <c r="B19" s="160" t="str">
        <f>'[1]TH Tien 07'!B15</f>
        <v>Bắc Kạn</v>
      </c>
      <c r="C19" s="161">
        <f>'[1]TH Tien 07'!C15</f>
        <v>35302676</v>
      </c>
      <c r="D19" s="161">
        <f>'[1]TH Tien 07'!D15</f>
        <v>18895804</v>
      </c>
      <c r="E19" s="161">
        <f>'[1]TH Tien 07'!E15</f>
        <v>16406872</v>
      </c>
      <c r="F19" s="161">
        <f>'[1]TH Tien 07'!F15</f>
        <v>27327057</v>
      </c>
      <c r="G19" s="161">
        <f>'[1]TH Tien 07'!G15</f>
        <v>13800591</v>
      </c>
      <c r="H19" s="161">
        <f>'[1]TH Tien 07'!H15</f>
        <v>3757901</v>
      </c>
      <c r="I19" s="161">
        <f>'[1]TH Tien 07'!I15</f>
        <v>6213382</v>
      </c>
      <c r="J19" s="161">
        <f>'[1]TH Tien 07'!J15</f>
        <v>2131736</v>
      </c>
      <c r="K19" s="161">
        <f>'[1]TH Tien 07'!K15</f>
        <v>1416241</v>
      </c>
      <c r="L19" s="161">
        <f>'[1]TH Tien 07'!N15</f>
        <v>281331</v>
      </c>
      <c r="M19" s="161">
        <f>'[1]TH Tien 07'!P15</f>
        <v>13395656</v>
      </c>
      <c r="N19" s="161">
        <f>'[1]TH Tien 07'!Q15</f>
        <v>130810</v>
      </c>
      <c r="O19" s="161">
        <f>'[1]TH Tien 07'!R15</f>
        <v>7975619</v>
      </c>
      <c r="P19" s="161">
        <f>'[1]TH Tien 07'!S15</f>
        <v>4422988</v>
      </c>
      <c r="Q19" s="161">
        <f>'[1]TH Tien 07'!T15</f>
        <v>0</v>
      </c>
      <c r="R19" s="161">
        <f>'[1]TH Tien 07'!U15</f>
        <v>3552631</v>
      </c>
      <c r="S19" s="161">
        <f>'[1]TH Tien 07'!V15</f>
        <v>21502085</v>
      </c>
      <c r="T19" s="207">
        <f>'[1]TH Tien 07'!W15</f>
        <v>0.5050156334068465</v>
      </c>
      <c r="U19" s="207">
        <f>'[1]TH Tien 07'!X15</f>
        <v>0.7740789111850898</v>
      </c>
      <c r="V19" s="150">
        <f t="shared" si="2"/>
        <v>22152915</v>
      </c>
      <c r="W19" s="150">
        <f t="shared" si="3"/>
        <v>8626449</v>
      </c>
      <c r="X19" s="206">
        <f t="shared" si="4"/>
        <v>0.3894046900825467</v>
      </c>
      <c r="Y19" s="206">
        <f t="shared" si="5"/>
        <v>0.702268917752623</v>
      </c>
      <c r="Z19" s="150">
        <f t="shared" si="6"/>
        <v>31544775</v>
      </c>
    </row>
    <row r="20" spans="1:26" s="152" customFormat="1" ht="18.75" customHeight="1">
      <c r="A20" s="159">
        <v>5</v>
      </c>
      <c r="B20" s="160" t="str">
        <f>'[1]TH Tien 07'!B16</f>
        <v>Bắc Ninh</v>
      </c>
      <c r="C20" s="161">
        <f>'[1]TH Tien 07'!C16</f>
        <v>939314768</v>
      </c>
      <c r="D20" s="161">
        <f>'[1]TH Tien 07'!D16</f>
        <v>702023572</v>
      </c>
      <c r="E20" s="161">
        <f>'[1]TH Tien 07'!E16</f>
        <v>237291196</v>
      </c>
      <c r="F20" s="161">
        <f>'[1]TH Tien 07'!F16</f>
        <v>794842193</v>
      </c>
      <c r="G20" s="161">
        <f>'[1]TH Tien 07'!G16</f>
        <v>213274731</v>
      </c>
      <c r="H20" s="161">
        <f>'[1]TH Tien 07'!H16</f>
        <v>18545541</v>
      </c>
      <c r="I20" s="161">
        <f>'[1]TH Tien 07'!I16</f>
        <v>71139864</v>
      </c>
      <c r="J20" s="161">
        <f>'[1]TH Tien 07'!J16</f>
        <v>73642039</v>
      </c>
      <c r="K20" s="161">
        <f>'[1]TH Tien 07'!K16</f>
        <v>49451983</v>
      </c>
      <c r="L20" s="161">
        <f>'[1]TH Tien 07'!N16</f>
        <v>495304</v>
      </c>
      <c r="M20" s="161">
        <f>'[1]TH Tien 07'!P16</f>
        <v>558665526</v>
      </c>
      <c r="N20" s="161">
        <f>'[1]TH Tien 07'!Q16</f>
        <v>22901936</v>
      </c>
      <c r="O20" s="161">
        <f>'[1]TH Tien 07'!R16</f>
        <v>144472575</v>
      </c>
      <c r="P20" s="161">
        <f>'[1]TH Tien 07'!S16</f>
        <v>66932828</v>
      </c>
      <c r="Q20" s="161">
        <f>'[1]TH Tien 07'!T16</f>
        <v>0</v>
      </c>
      <c r="R20" s="161">
        <f>'[1]TH Tien 07'!U16</f>
        <v>77539747</v>
      </c>
      <c r="S20" s="161">
        <f>'[1]TH Tien 07'!V16</f>
        <v>726040037</v>
      </c>
      <c r="T20" s="207">
        <f>'[1]TH Tien 07'!W16</f>
        <v>0.26832336390577094</v>
      </c>
      <c r="U20" s="207">
        <f>'[1]TH Tien 07'!X16</f>
        <v>0.846193651029662</v>
      </c>
      <c r="V20" s="150">
        <f t="shared" si="2"/>
        <v>726844669</v>
      </c>
      <c r="W20" s="150">
        <f t="shared" si="3"/>
        <v>145277207</v>
      </c>
      <c r="X20" s="206">
        <f t="shared" si="4"/>
        <v>0.19987380137199576</v>
      </c>
      <c r="Y20" s="206">
        <f t="shared" si="5"/>
        <v>0.7893885326382655</v>
      </c>
      <c r="Z20" s="150">
        <f t="shared" si="6"/>
        <v>920769227</v>
      </c>
    </row>
    <row r="21" spans="1:26" s="152" customFormat="1" ht="18.75" customHeight="1">
      <c r="A21" s="159">
        <v>6</v>
      </c>
      <c r="B21" s="160" t="str">
        <f>'[1]TH Tien 07'!B17</f>
        <v>Bến Tre</v>
      </c>
      <c r="C21" s="161">
        <f>'[1]TH Tien 07'!C17</f>
        <v>575694841.684</v>
      </c>
      <c r="D21" s="161">
        <f>'[1]TH Tien 07'!D17</f>
        <v>336630646.40099996</v>
      </c>
      <c r="E21" s="161">
        <f>'[1]TH Tien 07'!E17</f>
        <v>239064195.283</v>
      </c>
      <c r="F21" s="161">
        <f>'[1]TH Tien 07'!F17</f>
        <v>291990029.755</v>
      </c>
      <c r="G21" s="161">
        <f>'[1]TH Tien 07'!G17</f>
        <v>188803261.665</v>
      </c>
      <c r="H21" s="161">
        <f>'[1]TH Tien 07'!H17</f>
        <v>37989700.61399999</v>
      </c>
      <c r="I21" s="161">
        <f>'[1]TH Tien 07'!I17</f>
        <v>85348266.185</v>
      </c>
      <c r="J21" s="161">
        <f>'[1]TH Tien 07'!J17</f>
        <v>11063715.525999999</v>
      </c>
      <c r="K21" s="161">
        <f>'[1]TH Tien 07'!K17</f>
        <v>54393753.34</v>
      </c>
      <c r="L21" s="161">
        <f>'[1]TH Tien 07'!N17</f>
        <v>7826</v>
      </c>
      <c r="M21" s="161">
        <f>'[1]TH Tien 07'!P17</f>
        <v>103186768.08999999</v>
      </c>
      <c r="N21" s="161">
        <f>'[1]TH Tien 07'!Q17</f>
        <v>0</v>
      </c>
      <c r="O21" s="161">
        <f>'[1]TH Tien 07'!R17</f>
        <v>283704811.929</v>
      </c>
      <c r="P21" s="161">
        <f>'[1]TH Tien 07'!S17</f>
        <v>34620010.598000005</v>
      </c>
      <c r="Q21" s="161">
        <f>'[1]TH Tien 07'!T17</f>
        <v>2133573.2939999998</v>
      </c>
      <c r="R21" s="161">
        <f>'[1]TH Tien 07'!U17</f>
        <v>246951228.03700003</v>
      </c>
      <c r="S21" s="161">
        <f>'[1]TH Tien 07'!V17</f>
        <v>386891580.019</v>
      </c>
      <c r="T21" s="207">
        <f>'[1]TH Tien 07'!W17</f>
        <v>0.6466085907913331</v>
      </c>
      <c r="U21" s="207">
        <f>'[1]TH Tien 07'!X17</f>
        <v>0.5071958416387442</v>
      </c>
      <c r="V21" s="150">
        <f t="shared" si="2"/>
        <v>199606575.801</v>
      </c>
      <c r="W21" s="150">
        <f t="shared" si="3"/>
        <v>96419807.711</v>
      </c>
      <c r="X21" s="206">
        <f t="shared" si="4"/>
        <v>0.48304925488590517</v>
      </c>
      <c r="Y21" s="206">
        <f t="shared" si="5"/>
        <v>0.3712193924792968</v>
      </c>
      <c r="Z21" s="150">
        <f t="shared" si="6"/>
        <v>537705141.07</v>
      </c>
    </row>
    <row r="22" spans="1:26" s="152" customFormat="1" ht="18.75" customHeight="1">
      <c r="A22" s="159">
        <v>7</v>
      </c>
      <c r="B22" s="160" t="str">
        <f>'[1]TH Tien 07'!B18</f>
        <v>Bình Dương</v>
      </c>
      <c r="C22" s="161">
        <f>'[1]TH Tien 07'!C18</f>
        <v>5070765688</v>
      </c>
      <c r="D22" s="161">
        <f>'[1]TH Tien 07'!D18</f>
        <v>3375343121</v>
      </c>
      <c r="E22" s="161">
        <f>'[1]TH Tien 07'!E18</f>
        <v>1695422567</v>
      </c>
      <c r="F22" s="161">
        <f>'[1]TH Tien 07'!F18</f>
        <v>2896314878</v>
      </c>
      <c r="G22" s="161">
        <f>'[1]TH Tien 07'!G18</f>
        <v>1508799181</v>
      </c>
      <c r="H22" s="161">
        <f>'[1]TH Tien 07'!H18</f>
        <v>165242603</v>
      </c>
      <c r="I22" s="161">
        <f>'[1]TH Tien 07'!I18</f>
        <v>465985119</v>
      </c>
      <c r="J22" s="161">
        <f>'[1]TH Tien 07'!J18</f>
        <v>284926679</v>
      </c>
      <c r="K22" s="161">
        <f>'[1]TH Tien 07'!K18</f>
        <v>592639130</v>
      </c>
      <c r="L22" s="161">
        <f>'[1]TH Tien 07'!N18</f>
        <v>5650</v>
      </c>
      <c r="M22" s="161">
        <f>'[1]TH Tien 07'!P18</f>
        <v>1387515697</v>
      </c>
      <c r="N22" s="161">
        <f>'[1]TH Tien 07'!Q18</f>
        <v>0</v>
      </c>
      <c r="O22" s="161">
        <f>'[1]TH Tien 07'!R18</f>
        <v>2174450810</v>
      </c>
      <c r="P22" s="161">
        <f>'[1]TH Tien 07'!S18</f>
        <v>188886269</v>
      </c>
      <c r="Q22" s="161">
        <f>'[1]TH Tien 07'!T18</f>
        <v>235660629</v>
      </c>
      <c r="R22" s="161">
        <f>'[1]TH Tien 07'!U18</f>
        <v>1749903912</v>
      </c>
      <c r="S22" s="161">
        <f>'[1]TH Tien 07'!V18</f>
        <v>3561966507</v>
      </c>
      <c r="T22" s="207">
        <f>'[1]TH Tien 07'!W18</f>
        <v>0.520937551528194</v>
      </c>
      <c r="U22" s="207">
        <f>'[1]TH Tien 07'!X18</f>
        <v>0.5711790006101343</v>
      </c>
      <c r="V22" s="150">
        <f t="shared" si="2"/>
        <v>2138433145</v>
      </c>
      <c r="W22" s="150">
        <f t="shared" si="3"/>
        <v>750917448</v>
      </c>
      <c r="X22" s="206">
        <f t="shared" si="4"/>
        <v>0.3511531093481999</v>
      </c>
      <c r="Y22" s="206">
        <f t="shared" si="5"/>
        <v>0.4359235718488113</v>
      </c>
      <c r="Z22" s="150">
        <f t="shared" si="6"/>
        <v>4905523085</v>
      </c>
    </row>
    <row r="23" spans="1:26" s="152" customFormat="1" ht="18.75" customHeight="1">
      <c r="A23" s="159">
        <v>8</v>
      </c>
      <c r="B23" s="160" t="str">
        <f>'[1]TH Tien 07'!B19</f>
        <v>Bình Định</v>
      </c>
      <c r="C23" s="161">
        <f>'[1]TH Tien 07'!C19</f>
        <v>866636013</v>
      </c>
      <c r="D23" s="161">
        <f>'[1]TH Tien 07'!D19</f>
        <v>554018714</v>
      </c>
      <c r="E23" s="161">
        <f>'[1]TH Tien 07'!E19</f>
        <v>312617299</v>
      </c>
      <c r="F23" s="161">
        <f>'[1]TH Tien 07'!F19</f>
        <v>292814922</v>
      </c>
      <c r="G23" s="161">
        <f>'[1]TH Tien 07'!G19</f>
        <v>213820100</v>
      </c>
      <c r="H23" s="161">
        <f>'[1]TH Tien 07'!H19</f>
        <v>11914550</v>
      </c>
      <c r="I23" s="161">
        <f>'[1]TH Tien 07'!I19</f>
        <v>128507132</v>
      </c>
      <c r="J23" s="161">
        <f>'[1]TH Tien 07'!J19</f>
        <v>14784554</v>
      </c>
      <c r="K23" s="161">
        <f>'[1]TH Tien 07'!K19</f>
        <v>58464228</v>
      </c>
      <c r="L23" s="161">
        <f>'[1]TH Tien 07'!N19</f>
        <v>149636</v>
      </c>
      <c r="M23" s="161">
        <f>'[1]TH Tien 07'!P19</f>
        <v>70111795</v>
      </c>
      <c r="N23" s="161">
        <f>'[1]TH Tien 07'!Q19</f>
        <v>8883027</v>
      </c>
      <c r="O23" s="161">
        <f>'[1]TH Tien 07'!R19</f>
        <v>573821091</v>
      </c>
      <c r="P23" s="161">
        <f>'[1]TH Tien 07'!S19</f>
        <v>50358625</v>
      </c>
      <c r="Q23" s="161">
        <f>'[1]TH Tien 07'!T19</f>
        <v>21916385</v>
      </c>
      <c r="R23" s="161">
        <f>'[1]TH Tien 07'!U19</f>
        <v>501546081</v>
      </c>
      <c r="S23" s="161">
        <f>'[1]TH Tien 07'!V19</f>
        <v>652815913</v>
      </c>
      <c r="T23" s="207">
        <f>'[1]TH Tien 07'!W19</f>
        <v>0.7302226899488408</v>
      </c>
      <c r="U23" s="207">
        <f>'[1]TH Tien 07'!X19</f>
        <v>0.33787532205865073</v>
      </c>
      <c r="V23" s="150">
        <f t="shared" si="2"/>
        <v>222436144</v>
      </c>
      <c r="W23" s="150">
        <f t="shared" si="3"/>
        <v>143441322</v>
      </c>
      <c r="X23" s="206">
        <f t="shared" si="4"/>
        <v>0.644865170833028</v>
      </c>
      <c r="Y23" s="206">
        <f t="shared" si="5"/>
        <v>0.260244013551816</v>
      </c>
      <c r="Z23" s="150">
        <f t="shared" si="6"/>
        <v>854721463</v>
      </c>
    </row>
    <row r="24" spans="1:26" s="152" customFormat="1" ht="18.75" customHeight="1">
      <c r="A24" s="159">
        <v>9</v>
      </c>
      <c r="B24" s="160" t="str">
        <f>'[1]TH Tien 07'!B20</f>
        <v>Bình Phước</v>
      </c>
      <c r="C24" s="161">
        <f>'[1]TH Tien 07'!C20</f>
        <v>1095817646</v>
      </c>
      <c r="D24" s="161">
        <f>'[1]TH Tien 07'!D20</f>
        <v>434922976</v>
      </c>
      <c r="E24" s="161">
        <f>'[1]TH Tien 07'!E20</f>
        <v>660894670</v>
      </c>
      <c r="F24" s="161">
        <f>'[1]TH Tien 07'!F20</f>
        <v>863963155</v>
      </c>
      <c r="G24" s="161">
        <f>'[1]TH Tien 07'!G20</f>
        <v>405775122</v>
      </c>
      <c r="H24" s="161">
        <f>'[1]TH Tien 07'!H20</f>
        <v>27327055</v>
      </c>
      <c r="I24" s="161">
        <f>'[1]TH Tien 07'!I20</f>
        <v>192782733</v>
      </c>
      <c r="J24" s="161">
        <f>'[1]TH Tien 07'!J20</f>
        <v>37939446</v>
      </c>
      <c r="K24" s="161">
        <f>'[1]TH Tien 07'!K20</f>
        <v>147673390</v>
      </c>
      <c r="L24" s="161">
        <f>'[1]TH Tien 07'!N20</f>
        <v>52498</v>
      </c>
      <c r="M24" s="161">
        <f>'[1]TH Tien 07'!P20</f>
        <v>451322425</v>
      </c>
      <c r="N24" s="161">
        <f>'[1]TH Tien 07'!Q20</f>
        <v>6865608</v>
      </c>
      <c r="O24" s="161">
        <f>'[1]TH Tien 07'!R20</f>
        <v>231854491</v>
      </c>
      <c r="P24" s="161">
        <f>'[1]TH Tien 07'!S20</f>
        <v>96120697</v>
      </c>
      <c r="Q24" s="161">
        <f>'[1]TH Tien 07'!T20</f>
        <v>2253982</v>
      </c>
      <c r="R24" s="161">
        <f>'[1]TH Tien 07'!U20</f>
        <v>133479812</v>
      </c>
      <c r="S24" s="161">
        <f>'[1]TH Tien 07'!V20</f>
        <v>690042524</v>
      </c>
      <c r="T24" s="207">
        <f>'[1]TH Tien 07'!W20</f>
        <v>0.4696671607483076</v>
      </c>
      <c r="U24" s="207">
        <f>'[1]TH Tien 07'!X20</f>
        <v>0.7884187283839377</v>
      </c>
      <c r="V24" s="150">
        <f t="shared" si="2"/>
        <v>688962710</v>
      </c>
      <c r="W24" s="150">
        <f t="shared" si="3"/>
        <v>230774677</v>
      </c>
      <c r="X24" s="206">
        <f t="shared" si="4"/>
        <v>0.33495960470777875</v>
      </c>
      <c r="Y24" s="206">
        <f t="shared" si="5"/>
        <v>0.6447999784024303</v>
      </c>
      <c r="Z24" s="150">
        <f t="shared" si="6"/>
        <v>1068490591</v>
      </c>
    </row>
    <row r="25" spans="1:26" s="152" customFormat="1" ht="18.75" customHeight="1">
      <c r="A25" s="159">
        <v>10</v>
      </c>
      <c r="B25" s="160" t="str">
        <f>'[1]TH Tien 07'!B21</f>
        <v>Bình Thuận</v>
      </c>
      <c r="C25" s="161">
        <f>'[1]TH Tien 07'!C21</f>
        <v>1204519841</v>
      </c>
      <c r="D25" s="161">
        <f>'[1]TH Tien 07'!D21</f>
        <v>596468316</v>
      </c>
      <c r="E25" s="161">
        <f>'[1]TH Tien 07'!E21</f>
        <v>608051525</v>
      </c>
      <c r="F25" s="161">
        <f>'[1]TH Tien 07'!F21</f>
        <v>740116677</v>
      </c>
      <c r="G25" s="161">
        <f>'[1]TH Tien 07'!G21</f>
        <v>215289421</v>
      </c>
      <c r="H25" s="161">
        <f>'[1]TH Tien 07'!H21</f>
        <v>4525876</v>
      </c>
      <c r="I25" s="161">
        <f>'[1]TH Tien 07'!I21</f>
        <v>120241478</v>
      </c>
      <c r="J25" s="161">
        <f>'[1]TH Tien 07'!J21</f>
        <v>45721288</v>
      </c>
      <c r="K25" s="161">
        <f>'[1]TH Tien 07'!K21</f>
        <v>44779391</v>
      </c>
      <c r="L25" s="161">
        <f>'[1]TH Tien 07'!N21</f>
        <v>21388</v>
      </c>
      <c r="M25" s="161">
        <f>'[1]TH Tien 07'!P21</f>
        <v>458452800</v>
      </c>
      <c r="N25" s="161">
        <f>'[1]TH Tien 07'!Q21</f>
        <v>66374456</v>
      </c>
      <c r="O25" s="161">
        <f>'[1]TH Tien 07'!R21</f>
        <v>464403164</v>
      </c>
      <c r="P25" s="161">
        <f>'[1]TH Tien 07'!S21</f>
        <v>40814117</v>
      </c>
      <c r="Q25" s="161">
        <f>'[1]TH Tien 07'!T21</f>
        <v>5915584</v>
      </c>
      <c r="R25" s="161">
        <f>'[1]TH Tien 07'!U21</f>
        <v>417673463</v>
      </c>
      <c r="S25" s="161">
        <f>'[1]TH Tien 07'!V21</f>
        <v>989230420</v>
      </c>
      <c r="T25" s="207">
        <f>'[1]TH Tien 07'!W21</f>
        <v>0.29088578556648303</v>
      </c>
      <c r="U25" s="207">
        <f>'[1]TH Tien 07'!X21</f>
        <v>0.6144495522676907</v>
      </c>
      <c r="V25" s="150">
        <f t="shared" si="2"/>
        <v>690811410</v>
      </c>
      <c r="W25" s="150">
        <f t="shared" si="3"/>
        <v>165984154</v>
      </c>
      <c r="X25" s="206">
        <f t="shared" si="4"/>
        <v>0.24027419292336238</v>
      </c>
      <c r="Y25" s="206">
        <f t="shared" si="5"/>
        <v>0.5756790701859905</v>
      </c>
      <c r="Z25" s="150">
        <f t="shared" si="6"/>
        <v>1199993965</v>
      </c>
    </row>
    <row r="26" spans="1:26" s="152" customFormat="1" ht="18.75" customHeight="1">
      <c r="A26" s="159">
        <v>11</v>
      </c>
      <c r="B26" s="160" t="str">
        <f>'[1]TH Tien 07'!B22</f>
        <v>BR-V Tàu</v>
      </c>
      <c r="C26" s="161">
        <f>'[1]TH Tien 07'!C22</f>
        <v>2125240456.268</v>
      </c>
      <c r="D26" s="161">
        <f>'[1]TH Tien 07'!D22</f>
        <v>1256327782.347</v>
      </c>
      <c r="E26" s="161">
        <f>'[1]TH Tien 07'!E22</f>
        <v>868912673.921</v>
      </c>
      <c r="F26" s="161">
        <f>'[1]TH Tien 07'!F22</f>
        <v>1572919871.321</v>
      </c>
      <c r="G26" s="161">
        <f>'[1]TH Tien 07'!G22</f>
        <v>579930982.8989999</v>
      </c>
      <c r="H26" s="161">
        <f>'[1]TH Tien 07'!H22</f>
        <v>175151918.6</v>
      </c>
      <c r="I26" s="161">
        <f>'[1]TH Tien 07'!I22</f>
        <v>167112247.13200003</v>
      </c>
      <c r="J26" s="161">
        <f>'[1]TH Tien 07'!J22</f>
        <v>48582819</v>
      </c>
      <c r="K26" s="161">
        <f>'[1]TH Tien 07'!K22</f>
        <v>188827460.167</v>
      </c>
      <c r="L26" s="161">
        <f>'[1]TH Tien 07'!N22</f>
        <v>256538</v>
      </c>
      <c r="M26" s="161">
        <f>'[1]TH Tien 07'!P22</f>
        <v>912285077.422</v>
      </c>
      <c r="N26" s="161">
        <f>'[1]TH Tien 07'!Q22</f>
        <v>80703811</v>
      </c>
      <c r="O26" s="161">
        <f>'[1]TH Tien 07'!R22</f>
        <v>552320584.9469998</v>
      </c>
      <c r="P26" s="161">
        <f>'[1]TH Tien 07'!S22</f>
        <v>185289659.81800002</v>
      </c>
      <c r="Q26" s="161">
        <f>'[1]TH Tien 07'!T22</f>
        <v>8708290.5</v>
      </c>
      <c r="R26" s="161">
        <f>'[1]TH Tien 07'!U22</f>
        <v>358322634.62899977</v>
      </c>
      <c r="S26" s="161">
        <f>'[1]TH Tien 07'!V22</f>
        <v>1545309473.369</v>
      </c>
      <c r="T26" s="207">
        <f>'[1]TH Tien 07'!W22</f>
        <v>0.36869709225044695</v>
      </c>
      <c r="U26" s="207">
        <f>'[1]TH Tien 07'!X22</f>
        <v>0.7401138382633206</v>
      </c>
      <c r="V26" s="150">
        <f t="shared" si="2"/>
        <v>1208940492.5540001</v>
      </c>
      <c r="W26" s="150">
        <f t="shared" si="3"/>
        <v>215951604.13200003</v>
      </c>
      <c r="X26" s="206">
        <f t="shared" si="4"/>
        <v>0.17862881213928242</v>
      </c>
      <c r="Y26" s="206">
        <f t="shared" si="5"/>
        <v>0.61994133558659</v>
      </c>
      <c r="Z26" s="150">
        <f t="shared" si="6"/>
        <v>1950088537.668</v>
      </c>
    </row>
    <row r="27" spans="1:26" s="152" customFormat="1" ht="18.75" customHeight="1">
      <c r="A27" s="159">
        <v>12</v>
      </c>
      <c r="B27" s="160" t="str">
        <f>'[1]TH Tien 07'!B23</f>
        <v>Cà Mau</v>
      </c>
      <c r="C27" s="161">
        <f>'[1]TH Tien 07'!C23</f>
        <v>750887290</v>
      </c>
      <c r="D27" s="161">
        <f>'[1]TH Tien 07'!D23</f>
        <v>522694423</v>
      </c>
      <c r="E27" s="161">
        <f>'[1]TH Tien 07'!E23</f>
        <v>228192867</v>
      </c>
      <c r="F27" s="161">
        <f>'[1]TH Tien 07'!F23</f>
        <v>482825571</v>
      </c>
      <c r="G27" s="161">
        <f>'[1]TH Tien 07'!G23</f>
        <v>302718616</v>
      </c>
      <c r="H27" s="161">
        <f>'[1]TH Tien 07'!H23</f>
        <v>25116295</v>
      </c>
      <c r="I27" s="161">
        <f>'[1]TH Tien 07'!I23</f>
        <v>89738017</v>
      </c>
      <c r="J27" s="161">
        <f>'[1]TH Tien 07'!J23</f>
        <v>19931678</v>
      </c>
      <c r="K27" s="161">
        <f>'[1]TH Tien 07'!K23</f>
        <v>167860343</v>
      </c>
      <c r="L27" s="161">
        <f>'[1]TH Tien 07'!N23</f>
        <v>72283</v>
      </c>
      <c r="M27" s="161">
        <f>'[1]TH Tien 07'!P23</f>
        <v>180079489</v>
      </c>
      <c r="N27" s="161">
        <f>'[1]TH Tien 07'!Q23</f>
        <v>27466</v>
      </c>
      <c r="O27" s="161">
        <f>'[1]TH Tien 07'!R23</f>
        <v>268061719</v>
      </c>
      <c r="P27" s="161">
        <f>'[1]TH Tien 07'!S23</f>
        <v>36428212</v>
      </c>
      <c r="Q27" s="161">
        <f>'[1]TH Tien 07'!T23</f>
        <v>1380565</v>
      </c>
      <c r="R27" s="161">
        <f>'[1]TH Tien 07'!U23</f>
        <v>230252942</v>
      </c>
      <c r="S27" s="161">
        <f>'[1]TH Tien 07'!V23</f>
        <v>448168674</v>
      </c>
      <c r="T27" s="207">
        <f>'[1]TH Tien 07'!W23</f>
        <v>0.6269730399179707</v>
      </c>
      <c r="U27" s="207">
        <f>'[1]TH Tien 07'!X23</f>
        <v>0.6430067167603809</v>
      </c>
      <c r="V27" s="150">
        <f t="shared" si="2"/>
        <v>289848933</v>
      </c>
      <c r="W27" s="150">
        <f t="shared" si="3"/>
        <v>109741978</v>
      </c>
      <c r="X27" s="206">
        <f t="shared" si="4"/>
        <v>0.37861784366133927</v>
      </c>
      <c r="Y27" s="206">
        <f t="shared" si="5"/>
        <v>0.39936692840694193</v>
      </c>
      <c r="Z27" s="150">
        <f t="shared" si="6"/>
        <v>725770995</v>
      </c>
    </row>
    <row r="28" spans="1:26" s="152" customFormat="1" ht="18.75" customHeight="1">
      <c r="A28" s="159">
        <v>13</v>
      </c>
      <c r="B28" s="160" t="str">
        <f>'[1]TH Tien 07'!B24</f>
        <v>Cao Bằng</v>
      </c>
      <c r="C28" s="161">
        <f>'[1]TH Tien 07'!C24</f>
        <v>38497368</v>
      </c>
      <c r="D28" s="161">
        <f>'[1]TH Tien 07'!D24</f>
        <v>15604703</v>
      </c>
      <c r="E28" s="161">
        <f>'[1]TH Tien 07'!E24</f>
        <v>22892665</v>
      </c>
      <c r="F28" s="161">
        <f>'[1]TH Tien 07'!F24</f>
        <v>30116377</v>
      </c>
      <c r="G28" s="161">
        <f>'[1]TH Tien 07'!G24</f>
        <v>11792654</v>
      </c>
      <c r="H28" s="161">
        <f>'[1]TH Tien 07'!H24</f>
        <v>644847</v>
      </c>
      <c r="I28" s="161">
        <f>'[1]TH Tien 07'!I24</f>
        <v>8922136</v>
      </c>
      <c r="J28" s="161">
        <f>'[1]TH Tien 07'!J24</f>
        <v>263690</v>
      </c>
      <c r="K28" s="161">
        <f>'[1]TH Tien 07'!K24</f>
        <v>1842056</v>
      </c>
      <c r="L28" s="161">
        <f>'[1]TH Tien 07'!N24</f>
        <v>119925</v>
      </c>
      <c r="M28" s="161">
        <f>'[1]TH Tien 07'!P24</f>
        <v>6733552</v>
      </c>
      <c r="N28" s="161">
        <f>'[1]TH Tien 07'!Q24</f>
        <v>11590171</v>
      </c>
      <c r="O28" s="161">
        <f>'[1]TH Tien 07'!R24</f>
        <v>8380991</v>
      </c>
      <c r="P28" s="161">
        <f>'[1]TH Tien 07'!S24</f>
        <v>7733513</v>
      </c>
      <c r="Q28" s="161">
        <f>'[1]TH Tien 07'!T24</f>
        <v>0</v>
      </c>
      <c r="R28" s="161">
        <f>'[1]TH Tien 07'!U24</f>
        <v>647478</v>
      </c>
      <c r="S28" s="161">
        <f>'[1]TH Tien 07'!V24</f>
        <v>26704714</v>
      </c>
      <c r="T28" s="207">
        <f>'[1]TH Tien 07'!W24</f>
        <v>0.3915694772980163</v>
      </c>
      <c r="U28" s="207">
        <f>'[1]TH Tien 07'!X24</f>
        <v>0.7822970391118687</v>
      </c>
      <c r="V28" s="150">
        <f t="shared" si="2"/>
        <v>27629474</v>
      </c>
      <c r="W28" s="150">
        <f t="shared" si="3"/>
        <v>9305751</v>
      </c>
      <c r="X28" s="206">
        <f t="shared" si="4"/>
        <v>0.3368052175007023</v>
      </c>
      <c r="Y28" s="206">
        <f t="shared" si="5"/>
        <v>0.7299242763777873</v>
      </c>
      <c r="Z28" s="150">
        <f t="shared" si="6"/>
        <v>37852521</v>
      </c>
    </row>
    <row r="29" spans="1:26" s="152" customFormat="1" ht="18.75" customHeight="1">
      <c r="A29" s="159">
        <v>14</v>
      </c>
      <c r="B29" s="160" t="str">
        <f>'[1]TH Tien 07'!B25</f>
        <v>Cần Thơ</v>
      </c>
      <c r="C29" s="161">
        <f>'[1]TH Tien 07'!C25</f>
        <v>2774501398.5</v>
      </c>
      <c r="D29" s="161">
        <f>'[1]TH Tien 07'!D25</f>
        <v>1779153022.5</v>
      </c>
      <c r="E29" s="161">
        <f>'[1]TH Tien 07'!E25</f>
        <v>995348376</v>
      </c>
      <c r="F29" s="161">
        <f>'[1]TH Tien 07'!F25</f>
        <v>1733815131.5</v>
      </c>
      <c r="G29" s="161">
        <f>'[1]TH Tien 07'!G25</f>
        <v>995818579.5</v>
      </c>
      <c r="H29" s="161">
        <f>'[1]TH Tien 07'!H25</f>
        <v>146947517</v>
      </c>
      <c r="I29" s="161">
        <f>'[1]TH Tien 07'!I25</f>
        <v>460310847</v>
      </c>
      <c r="J29" s="161">
        <f>'[1]TH Tien 07'!J25</f>
        <v>73985049</v>
      </c>
      <c r="K29" s="161">
        <f>'[1]TH Tien 07'!K25</f>
        <v>314560189.5</v>
      </c>
      <c r="L29" s="161">
        <f>'[1]TH Tien 07'!N25</f>
        <v>14977</v>
      </c>
      <c r="M29" s="161">
        <f>'[1]TH Tien 07'!P25</f>
        <v>706876934</v>
      </c>
      <c r="N29" s="161">
        <f>'[1]TH Tien 07'!Q25</f>
        <v>31119618</v>
      </c>
      <c r="O29" s="161">
        <f>'[1]TH Tien 07'!R25</f>
        <v>1040686267</v>
      </c>
      <c r="P29" s="161">
        <f>'[1]TH Tien 07'!S25</f>
        <v>160236792</v>
      </c>
      <c r="Q29" s="161">
        <f>'[1]TH Tien 07'!T25</f>
        <v>50428384</v>
      </c>
      <c r="R29" s="161">
        <f>'[1]TH Tien 07'!U25</f>
        <v>830021091</v>
      </c>
      <c r="S29" s="161">
        <f>'[1]TH Tien 07'!V25</f>
        <v>1778682819</v>
      </c>
      <c r="T29" s="207">
        <f>'[1]TH Tien 07'!W25</f>
        <v>0.5743510720421925</v>
      </c>
      <c r="U29" s="207">
        <f>'[1]TH Tien 07'!X25</f>
        <v>0.6249105271445766</v>
      </c>
      <c r="V29" s="150">
        <f t="shared" si="2"/>
        <v>1272307425</v>
      </c>
      <c r="W29" s="150">
        <f t="shared" si="3"/>
        <v>534310873</v>
      </c>
      <c r="X29" s="206">
        <f t="shared" si="4"/>
        <v>0.41995422057683895</v>
      </c>
      <c r="Y29" s="206">
        <f t="shared" si="5"/>
        <v>0.4842174442008679</v>
      </c>
      <c r="Z29" s="150">
        <f t="shared" si="6"/>
        <v>2627553881.5</v>
      </c>
    </row>
    <row r="30" spans="1:26" s="152" customFormat="1" ht="18.75" customHeight="1">
      <c r="A30" s="159">
        <v>15</v>
      </c>
      <c r="B30" s="160" t="str">
        <f>'[1]TH Tien 07'!B26</f>
        <v>Đà Nẵng</v>
      </c>
      <c r="C30" s="161">
        <f>'[1]TH Tien 07'!C26</f>
        <v>3073654728</v>
      </c>
      <c r="D30" s="161">
        <f>'[1]TH Tien 07'!D26</f>
        <v>952630659</v>
      </c>
      <c r="E30" s="161">
        <f>'[1]TH Tien 07'!E26</f>
        <v>2121024069</v>
      </c>
      <c r="F30" s="161">
        <f>'[1]TH Tien 07'!F26</f>
        <v>2379041456</v>
      </c>
      <c r="G30" s="161">
        <f>'[1]TH Tien 07'!G26</f>
        <v>1168681988</v>
      </c>
      <c r="H30" s="161">
        <f>'[1]TH Tien 07'!H26</f>
        <v>573304938</v>
      </c>
      <c r="I30" s="161">
        <f>'[1]TH Tien 07'!I26</f>
        <v>338361037</v>
      </c>
      <c r="J30" s="161">
        <f>'[1]TH Tien 07'!J26</f>
        <v>105812392</v>
      </c>
      <c r="K30" s="161">
        <f>'[1]TH Tien 07'!K26</f>
        <v>151127461</v>
      </c>
      <c r="L30" s="161">
        <f>'[1]TH Tien 07'!N26</f>
        <v>76160</v>
      </c>
      <c r="M30" s="161">
        <f>'[1]TH Tien 07'!P26</f>
        <v>1197569852</v>
      </c>
      <c r="N30" s="161">
        <f>'[1]TH Tien 07'!Q26</f>
        <v>12789616</v>
      </c>
      <c r="O30" s="161">
        <f>'[1]TH Tien 07'!R26</f>
        <v>694613272</v>
      </c>
      <c r="P30" s="161">
        <f>'[1]TH Tien 07'!S26</f>
        <v>106454759</v>
      </c>
      <c r="Q30" s="161">
        <f>'[1]TH Tien 07'!T26</f>
        <v>424005997</v>
      </c>
      <c r="R30" s="161">
        <f>'[1]TH Tien 07'!U26</f>
        <v>164152516</v>
      </c>
      <c r="S30" s="161">
        <f>'[1]TH Tien 07'!V26</f>
        <v>1904972740</v>
      </c>
      <c r="T30" s="207">
        <f>'[1]TH Tien 07'!W26</f>
        <v>0.49124069908599355</v>
      </c>
      <c r="U30" s="207">
        <f>'[1]TH Tien 07'!X26</f>
        <v>0.7740106376710768</v>
      </c>
      <c r="V30" s="150">
        <f t="shared" si="2"/>
        <v>1654609057</v>
      </c>
      <c r="W30" s="150">
        <f t="shared" si="3"/>
        <v>444249589</v>
      </c>
      <c r="X30" s="206">
        <f t="shared" si="4"/>
        <v>0.268492177726548</v>
      </c>
      <c r="Y30" s="206">
        <f t="shared" si="5"/>
        <v>0.6617510332424329</v>
      </c>
      <c r="Z30" s="150">
        <f t="shared" si="6"/>
        <v>2500349790</v>
      </c>
    </row>
    <row r="31" spans="1:26" s="152" customFormat="1" ht="18.75" customHeight="1">
      <c r="A31" s="159">
        <v>16</v>
      </c>
      <c r="B31" s="160" t="str">
        <f>'[1]TH Tien 07'!B27</f>
        <v>Đắk Lắc</v>
      </c>
      <c r="C31" s="161">
        <f>'[1]TH Tien 07'!C27</f>
        <v>1055207869</v>
      </c>
      <c r="D31" s="161">
        <f>'[1]TH Tien 07'!D27</f>
        <v>493585253</v>
      </c>
      <c r="E31" s="161">
        <f>'[1]TH Tien 07'!E27</f>
        <v>561622616</v>
      </c>
      <c r="F31" s="161">
        <f>'[1]TH Tien 07'!F27</f>
        <v>560984604</v>
      </c>
      <c r="G31" s="161">
        <f>'[1]TH Tien 07'!G27</f>
        <v>418756539</v>
      </c>
      <c r="H31" s="161">
        <f>'[1]TH Tien 07'!H27</f>
        <v>45171446</v>
      </c>
      <c r="I31" s="161">
        <f>'[1]TH Tien 07'!I27</f>
        <v>124095808</v>
      </c>
      <c r="J31" s="161">
        <f>'[1]TH Tien 07'!J27</f>
        <v>40057262</v>
      </c>
      <c r="K31" s="161">
        <f>'[1]TH Tien 07'!K27</f>
        <v>209229164</v>
      </c>
      <c r="L31" s="161">
        <f>'[1]TH Tien 07'!N27</f>
        <v>202859</v>
      </c>
      <c r="M31" s="161">
        <f>'[1]TH Tien 07'!P27</f>
        <v>139918138</v>
      </c>
      <c r="N31" s="161">
        <f>'[1]TH Tien 07'!Q27</f>
        <v>2309927</v>
      </c>
      <c r="O31" s="161">
        <f>'[1]TH Tien 07'!R27</f>
        <v>494223265</v>
      </c>
      <c r="P31" s="161">
        <f>'[1]TH Tien 07'!S27</f>
        <v>84581851</v>
      </c>
      <c r="Q31" s="161">
        <f>'[1]TH Tien 07'!T27</f>
        <v>518000</v>
      </c>
      <c r="R31" s="161">
        <f>'[1]TH Tien 07'!U27</f>
        <v>409123414</v>
      </c>
      <c r="S31" s="161">
        <f>'[1]TH Tien 07'!V27</f>
        <v>636451330</v>
      </c>
      <c r="T31" s="207">
        <f>'[1]TH Tien 07'!W27</f>
        <v>0.7464670795136474</v>
      </c>
      <c r="U31" s="207">
        <f>'[1]TH Tien 07'!X27</f>
        <v>0.5316342120644288</v>
      </c>
      <c r="V31" s="150">
        <f t="shared" si="2"/>
        <v>306583994</v>
      </c>
      <c r="W31" s="150">
        <f t="shared" si="3"/>
        <v>164355929</v>
      </c>
      <c r="X31" s="206">
        <f t="shared" si="4"/>
        <v>0.5360877678434837</v>
      </c>
      <c r="Y31" s="206">
        <f t="shared" si="5"/>
        <v>0.30353756262510545</v>
      </c>
      <c r="Z31" s="150">
        <f t="shared" si="6"/>
        <v>1010036423</v>
      </c>
    </row>
    <row r="32" spans="1:26" s="152" customFormat="1" ht="18.75" customHeight="1">
      <c r="A32" s="159">
        <v>17</v>
      </c>
      <c r="B32" s="160" t="str">
        <f>'[1]TH Tien 07'!B28</f>
        <v>Đắk Nông</v>
      </c>
      <c r="C32" s="161">
        <f>'[1]TH Tien 07'!C28</f>
        <v>1022314327</v>
      </c>
      <c r="D32" s="161">
        <f>'[1]TH Tien 07'!D28</f>
        <v>188430196</v>
      </c>
      <c r="E32" s="161">
        <f>'[1]TH Tien 07'!E28</f>
        <v>833884131</v>
      </c>
      <c r="F32" s="161">
        <f>'[1]TH Tien 07'!F28</f>
        <v>782723712</v>
      </c>
      <c r="G32" s="161">
        <f>'[1]TH Tien 07'!G28</f>
        <v>174848868</v>
      </c>
      <c r="H32" s="161">
        <f>'[1]TH Tien 07'!H28</f>
        <v>21261154</v>
      </c>
      <c r="I32" s="161">
        <f>'[1]TH Tien 07'!I28</f>
        <v>115033831</v>
      </c>
      <c r="J32" s="161">
        <f>'[1]TH Tien 07'!J28</f>
        <v>11827481</v>
      </c>
      <c r="K32" s="161">
        <f>'[1]TH Tien 07'!K28</f>
        <v>26682881</v>
      </c>
      <c r="L32" s="161">
        <f>'[1]TH Tien 07'!N28</f>
        <v>43521</v>
      </c>
      <c r="M32" s="161">
        <f>'[1]TH Tien 07'!P28</f>
        <v>585222744</v>
      </c>
      <c r="N32" s="161">
        <f>'[1]TH Tien 07'!Q28</f>
        <v>22652100</v>
      </c>
      <c r="O32" s="161">
        <f>'[1]TH Tien 07'!R28</f>
        <v>239590615</v>
      </c>
      <c r="P32" s="161">
        <f>'[1]TH Tien 07'!S28</f>
        <v>46136647</v>
      </c>
      <c r="Q32" s="161">
        <f>'[1]TH Tien 07'!T28</f>
        <v>0</v>
      </c>
      <c r="R32" s="161">
        <f>'[1]TH Tien 07'!U28</f>
        <v>193453968</v>
      </c>
      <c r="S32" s="161">
        <f>'[1]TH Tien 07'!V28</f>
        <v>847465459</v>
      </c>
      <c r="T32" s="207">
        <f>'[1]TH Tien 07'!W28</f>
        <v>0.2233851681243049</v>
      </c>
      <c r="U32" s="207">
        <f>'[1]TH Tien 07'!X28</f>
        <v>0.7656389931430551</v>
      </c>
      <c r="V32" s="150">
        <f t="shared" si="2"/>
        <v>734779677</v>
      </c>
      <c r="W32" s="150">
        <f t="shared" si="3"/>
        <v>126904833</v>
      </c>
      <c r="X32" s="206">
        <f t="shared" si="4"/>
        <v>0.17271140856553657</v>
      </c>
      <c r="Y32" s="206">
        <f t="shared" si="5"/>
        <v>0.7340066410238529</v>
      </c>
      <c r="Z32" s="150">
        <f t="shared" si="6"/>
        <v>1001053173</v>
      </c>
    </row>
    <row r="33" spans="1:26" s="152" customFormat="1" ht="18.75" customHeight="1">
      <c r="A33" s="159">
        <v>18</v>
      </c>
      <c r="B33" s="160" t="str">
        <f>'[1]TH Tien 07'!B29</f>
        <v>Điện Biên</v>
      </c>
      <c r="C33" s="161">
        <f>'[1]TH Tien 07'!C29</f>
        <v>28190868.05</v>
      </c>
      <c r="D33" s="161">
        <f>'[1]TH Tien 07'!D29</f>
        <v>17343342.1</v>
      </c>
      <c r="E33" s="161">
        <f>'[1]TH Tien 07'!E29</f>
        <v>10847525.95</v>
      </c>
      <c r="F33" s="161">
        <f>'[1]TH Tien 07'!F29</f>
        <v>15488463.95</v>
      </c>
      <c r="G33" s="161">
        <f>'[1]TH Tien 07'!G29</f>
        <v>12704267.95</v>
      </c>
      <c r="H33" s="161">
        <f>'[1]TH Tien 07'!H29</f>
        <v>884268</v>
      </c>
      <c r="I33" s="161">
        <f>'[1]TH Tien 07'!I29</f>
        <v>7157027.95</v>
      </c>
      <c r="J33" s="161">
        <f>'[1]TH Tien 07'!J29</f>
        <v>2098783</v>
      </c>
      <c r="K33" s="161">
        <f>'[1]TH Tien 07'!K29</f>
        <v>2004757</v>
      </c>
      <c r="L33" s="161">
        <f>'[1]TH Tien 07'!N29</f>
        <v>559432</v>
      </c>
      <c r="M33" s="161">
        <f>'[1]TH Tien 07'!P29</f>
        <v>2777177</v>
      </c>
      <c r="N33" s="161">
        <f>'[1]TH Tien 07'!Q29</f>
        <v>7019</v>
      </c>
      <c r="O33" s="161">
        <f>'[1]TH Tien 07'!R29</f>
        <v>12702404.100000001</v>
      </c>
      <c r="P33" s="161">
        <f>'[1]TH Tien 07'!S29</f>
        <v>9962971.1</v>
      </c>
      <c r="Q33" s="161">
        <f>'[1]TH Tien 07'!T29</f>
        <v>0</v>
      </c>
      <c r="R33" s="161">
        <f>'[1]TH Tien 07'!U29</f>
        <v>2739433.000000002</v>
      </c>
      <c r="S33" s="161">
        <f>'[1]TH Tien 07'!V29</f>
        <v>15486600.100000001</v>
      </c>
      <c r="T33" s="207">
        <f>'[1]TH Tien 07'!W29</f>
        <v>0.8202406636973191</v>
      </c>
      <c r="U33" s="207">
        <f>'[1]TH Tien 07'!X29</f>
        <v>0.5494142260014586</v>
      </c>
      <c r="V33" s="150">
        <f t="shared" si="2"/>
        <v>12599438.95</v>
      </c>
      <c r="W33" s="150">
        <f t="shared" si="3"/>
        <v>9815242.95</v>
      </c>
      <c r="X33" s="206">
        <f t="shared" si="4"/>
        <v>0.7790222238427529</v>
      </c>
      <c r="Y33" s="206">
        <f t="shared" si="5"/>
        <v>0.4614063606208639</v>
      </c>
      <c r="Z33" s="150">
        <f t="shared" si="6"/>
        <v>27306600.05</v>
      </c>
    </row>
    <row r="34" spans="1:26" s="152" customFormat="1" ht="18.75" customHeight="1">
      <c r="A34" s="159">
        <v>19</v>
      </c>
      <c r="B34" s="160" t="str">
        <f>'[1]TH Tien 07'!B30</f>
        <v>Đồng Nai</v>
      </c>
      <c r="C34" s="161">
        <f>'[1]TH Tien 07'!C30</f>
        <v>3687492510.58</v>
      </c>
      <c r="D34" s="161">
        <f>'[1]TH Tien 07'!D30</f>
        <v>2165978169.013</v>
      </c>
      <c r="E34" s="161">
        <f>'[1]TH Tien 07'!E30</f>
        <v>1521514341.567</v>
      </c>
      <c r="F34" s="161">
        <f>'[1]TH Tien 07'!F30</f>
        <v>2548708273.4249954</v>
      </c>
      <c r="G34" s="161">
        <f>'[1]TH Tien 07'!G30</f>
        <v>1159833212.491</v>
      </c>
      <c r="H34" s="161">
        <f>'[1]TH Tien 07'!H30</f>
        <v>132029723.967</v>
      </c>
      <c r="I34" s="161">
        <f>'[1]TH Tien 07'!I30</f>
        <v>442327340.047</v>
      </c>
      <c r="J34" s="161">
        <f>'[1]TH Tien 07'!J30</f>
        <v>404973608.14599997</v>
      </c>
      <c r="K34" s="161">
        <f>'[1]TH Tien 07'!K30</f>
        <v>180264958.331</v>
      </c>
      <c r="L34" s="161">
        <f>'[1]TH Tien 07'!N30</f>
        <v>237582</v>
      </c>
      <c r="M34" s="161">
        <f>'[1]TH Tien 07'!P30</f>
        <v>1385892805.9339955</v>
      </c>
      <c r="N34" s="161">
        <f>'[1]TH Tien 07'!Q30</f>
        <v>2982255</v>
      </c>
      <c r="O34" s="161">
        <f>'[1]TH Tien 07'!R30</f>
        <v>1138784237.1550045</v>
      </c>
      <c r="P34" s="161">
        <f>'[1]TH Tien 07'!S30</f>
        <v>611793006.5730045</v>
      </c>
      <c r="Q34" s="161">
        <f>'[1]TH Tien 07'!T30</f>
        <v>9566828</v>
      </c>
      <c r="R34" s="161">
        <f>'[1]TH Tien 07'!U30</f>
        <v>517424402.582</v>
      </c>
      <c r="S34" s="161">
        <f>'[1]TH Tien 07'!V30</f>
        <v>2527659298.0889997</v>
      </c>
      <c r="T34" s="207">
        <f>'[1]TH Tien 07'!W30</f>
        <v>0.455067072439953</v>
      </c>
      <c r="U34" s="207">
        <f>'[1]TH Tien 07'!X30</f>
        <v>0.6911765287962884</v>
      </c>
      <c r="V34" s="150">
        <f t="shared" si="2"/>
        <v>2236413591.1269956</v>
      </c>
      <c r="W34" s="150">
        <f t="shared" si="3"/>
        <v>847538530.193</v>
      </c>
      <c r="X34" s="206">
        <f t="shared" si="4"/>
        <v>0.3789721782927906</v>
      </c>
      <c r="Y34" s="206">
        <f t="shared" si="5"/>
        <v>0.6290077341120043</v>
      </c>
      <c r="Z34" s="150">
        <f t="shared" si="6"/>
        <v>3555462786.613</v>
      </c>
    </row>
    <row r="35" spans="1:26" s="152" customFormat="1" ht="18.75" customHeight="1">
      <c r="A35" s="159">
        <v>20</v>
      </c>
      <c r="B35" s="160" t="str">
        <f>'[1]TH Tien 07'!B31</f>
        <v>Đồng Tháp</v>
      </c>
      <c r="C35" s="161">
        <f>'[1]TH Tien 07'!C31</f>
        <v>1307529262</v>
      </c>
      <c r="D35" s="161">
        <f>'[1]TH Tien 07'!D31</f>
        <v>475052814</v>
      </c>
      <c r="E35" s="161">
        <f>'[1]TH Tien 07'!E31</f>
        <v>832476448</v>
      </c>
      <c r="F35" s="161">
        <f>'[1]TH Tien 07'!F31</f>
        <v>1140134925</v>
      </c>
      <c r="G35" s="161">
        <f>'[1]TH Tien 07'!G31</f>
        <v>463140388</v>
      </c>
      <c r="H35" s="161">
        <f>'[1]TH Tien 07'!H31</f>
        <v>81731756</v>
      </c>
      <c r="I35" s="161">
        <f>'[1]TH Tien 07'!I31</f>
        <v>178537536</v>
      </c>
      <c r="J35" s="161">
        <f>'[1]TH Tien 07'!J31</f>
        <v>23341632</v>
      </c>
      <c r="K35" s="161">
        <f>'[1]TH Tien 07'!K31</f>
        <v>179397738</v>
      </c>
      <c r="L35" s="161">
        <f>'[1]TH Tien 07'!N31</f>
        <v>131726</v>
      </c>
      <c r="M35" s="161">
        <f>'[1]TH Tien 07'!P31</f>
        <v>676994537</v>
      </c>
      <c r="N35" s="161">
        <f>'[1]TH Tien 07'!Q31</f>
        <v>0</v>
      </c>
      <c r="O35" s="161">
        <f>'[1]TH Tien 07'!R31</f>
        <v>167394337</v>
      </c>
      <c r="P35" s="161">
        <f>'[1]TH Tien 07'!S31</f>
        <v>57503847</v>
      </c>
      <c r="Q35" s="161">
        <f>'[1]TH Tien 07'!T31</f>
        <v>899291</v>
      </c>
      <c r="R35" s="161">
        <f>'[1]TH Tien 07'!U31</f>
        <v>108991199</v>
      </c>
      <c r="S35" s="161">
        <f>'[1]TH Tien 07'!V31</f>
        <v>844388874</v>
      </c>
      <c r="T35" s="207">
        <f>'[1]TH Tien 07'!W31</f>
        <v>0.4062154205126205</v>
      </c>
      <c r="U35" s="207">
        <f>'[1]TH Tien 07'!X31</f>
        <v>0.8719766036104207</v>
      </c>
      <c r="V35" s="150">
        <f t="shared" si="2"/>
        <v>879005431</v>
      </c>
      <c r="W35" s="150">
        <f t="shared" si="3"/>
        <v>202010894</v>
      </c>
      <c r="X35" s="206">
        <f t="shared" si="4"/>
        <v>0.22981757208278272</v>
      </c>
      <c r="Y35" s="206">
        <f t="shared" si="5"/>
        <v>0.7170886110450285</v>
      </c>
      <c r="Z35" s="150">
        <f t="shared" si="6"/>
        <v>1225797506</v>
      </c>
    </row>
    <row r="36" spans="1:26" s="152" customFormat="1" ht="18.75" customHeight="1">
      <c r="A36" s="159">
        <v>21</v>
      </c>
      <c r="B36" s="160" t="str">
        <f>'[1]TH Tien 07'!B32</f>
        <v>Gia Lai</v>
      </c>
      <c r="C36" s="161">
        <f>'[1]TH Tien 07'!C32</f>
        <v>957107984</v>
      </c>
      <c r="D36" s="161">
        <f>'[1]TH Tien 07'!D32</f>
        <v>557285757</v>
      </c>
      <c r="E36" s="161">
        <f>'[1]TH Tien 07'!E32</f>
        <v>399822227</v>
      </c>
      <c r="F36" s="161">
        <f>'[1]TH Tien 07'!F32</f>
        <v>705703171</v>
      </c>
      <c r="G36" s="161">
        <f>'[1]TH Tien 07'!G32</f>
        <v>282583394</v>
      </c>
      <c r="H36" s="161">
        <f>'[1]TH Tien 07'!H32</f>
        <v>23775862</v>
      </c>
      <c r="I36" s="161">
        <f>'[1]TH Tien 07'!I32</f>
        <v>134918379</v>
      </c>
      <c r="J36" s="161">
        <f>'[1]TH Tien 07'!J32</f>
        <v>41253742</v>
      </c>
      <c r="K36" s="161">
        <f>'[1]TH Tien 07'!K32</f>
        <v>82560173</v>
      </c>
      <c r="L36" s="161">
        <f>'[1]TH Tien 07'!N32</f>
        <v>75238</v>
      </c>
      <c r="M36" s="161">
        <f>'[1]TH Tien 07'!P32</f>
        <v>421800294</v>
      </c>
      <c r="N36" s="161">
        <f>'[1]TH Tien 07'!Q32</f>
        <v>1319483</v>
      </c>
      <c r="O36" s="161">
        <f>'[1]TH Tien 07'!R32</f>
        <v>251404813</v>
      </c>
      <c r="P36" s="161">
        <f>'[1]TH Tien 07'!S32</f>
        <v>54972908</v>
      </c>
      <c r="Q36" s="161">
        <f>'[1]TH Tien 07'!T32</f>
        <v>8073422</v>
      </c>
      <c r="R36" s="161">
        <f>'[1]TH Tien 07'!U32</f>
        <v>188358483</v>
      </c>
      <c r="S36" s="161">
        <f>'[1]TH Tien 07'!V32</f>
        <v>674524590</v>
      </c>
      <c r="T36" s="207">
        <f>'[1]TH Tien 07'!W32</f>
        <v>0.40042811994109634</v>
      </c>
      <c r="U36" s="207">
        <f>'[1]TH Tien 07'!X32</f>
        <v>0.7373286847432672</v>
      </c>
      <c r="V36" s="150">
        <f t="shared" si="2"/>
        <v>599367136</v>
      </c>
      <c r="W36" s="150">
        <f t="shared" si="3"/>
        <v>176247359</v>
      </c>
      <c r="X36" s="206">
        <f t="shared" si="4"/>
        <v>0.2940557605080303</v>
      </c>
      <c r="Y36" s="206">
        <f t="shared" si="5"/>
        <v>0.6421799077434945</v>
      </c>
      <c r="Z36" s="150">
        <f t="shared" si="6"/>
        <v>933332122</v>
      </c>
    </row>
    <row r="37" spans="1:26" s="152" customFormat="1" ht="18.75" customHeight="1">
      <c r="A37" s="159">
        <v>22</v>
      </c>
      <c r="B37" s="160" t="str">
        <f>'[1]TH Tien 07'!B33</f>
        <v>Hà Giang</v>
      </c>
      <c r="C37" s="161">
        <f>'[1]TH Tien 07'!C33</f>
        <v>51826954</v>
      </c>
      <c r="D37" s="161">
        <f>'[1]TH Tien 07'!D33</f>
        <v>20189136</v>
      </c>
      <c r="E37" s="161">
        <f>'[1]TH Tien 07'!E33</f>
        <v>31637818</v>
      </c>
      <c r="F37" s="161">
        <f>'[1]TH Tien 07'!F33</f>
        <v>42408845</v>
      </c>
      <c r="G37" s="161">
        <f>'[1]TH Tien 07'!G33</f>
        <v>28867195</v>
      </c>
      <c r="H37" s="161">
        <f>'[1]TH Tien 07'!H33</f>
        <v>299793</v>
      </c>
      <c r="I37" s="161">
        <f>'[1]TH Tien 07'!I33</f>
        <v>10614024</v>
      </c>
      <c r="J37" s="161">
        <f>'[1]TH Tien 07'!J33</f>
        <v>6647015</v>
      </c>
      <c r="K37" s="161">
        <f>'[1]TH Tien 07'!K33</f>
        <v>11188374</v>
      </c>
      <c r="L37" s="161">
        <f>'[1]TH Tien 07'!N33</f>
        <v>117989</v>
      </c>
      <c r="M37" s="161">
        <f>'[1]TH Tien 07'!P33</f>
        <v>10056806</v>
      </c>
      <c r="N37" s="161">
        <f>'[1]TH Tien 07'!Q33</f>
        <v>3484844</v>
      </c>
      <c r="O37" s="161">
        <f>'[1]TH Tien 07'!R33</f>
        <v>9418109</v>
      </c>
      <c r="P37" s="161">
        <f>'[1]TH Tien 07'!S33</f>
        <v>8208086</v>
      </c>
      <c r="Q37" s="161">
        <f>'[1]TH Tien 07'!T33</f>
        <v>0</v>
      </c>
      <c r="R37" s="161">
        <f>'[1]TH Tien 07'!U33</f>
        <v>1210023</v>
      </c>
      <c r="S37" s="161">
        <f>'[1]TH Tien 07'!V33</f>
        <v>22959759</v>
      </c>
      <c r="T37" s="207">
        <f>'[1]TH Tien 07'!W33</f>
        <v>0.6806880734431697</v>
      </c>
      <c r="U37" s="207">
        <f>'[1]TH Tien 07'!X33</f>
        <v>0.8182777826379687</v>
      </c>
      <c r="V37" s="150">
        <f t="shared" si="2"/>
        <v>30920678</v>
      </c>
      <c r="W37" s="150">
        <f t="shared" si="3"/>
        <v>17379028</v>
      </c>
      <c r="X37" s="206">
        <f t="shared" si="4"/>
        <v>0.5620519705292362</v>
      </c>
      <c r="Y37" s="206">
        <f t="shared" si="5"/>
        <v>0.6000850308830328</v>
      </c>
      <c r="Z37" s="150">
        <f t="shared" si="6"/>
        <v>51527161</v>
      </c>
    </row>
    <row r="38" spans="1:26" s="152" customFormat="1" ht="18.75" customHeight="1">
      <c r="A38" s="159">
        <v>23</v>
      </c>
      <c r="B38" s="160" t="str">
        <f>'[1]TH Tien 07'!B34</f>
        <v>Hà Nam</v>
      </c>
      <c r="C38" s="161">
        <f>'[1]TH Tien 07'!C34</f>
        <v>429055410</v>
      </c>
      <c r="D38" s="161">
        <f>'[1]TH Tien 07'!D34</f>
        <v>35852419</v>
      </c>
      <c r="E38" s="161">
        <f>'[1]TH Tien 07'!E34</f>
        <v>393202991</v>
      </c>
      <c r="F38" s="161">
        <f>'[1]TH Tien 07'!F34</f>
        <v>368328631</v>
      </c>
      <c r="G38" s="161">
        <f>'[1]TH Tien 07'!G34</f>
        <v>262457772</v>
      </c>
      <c r="H38" s="161">
        <f>'[1]TH Tien 07'!H34</f>
        <v>165931946</v>
      </c>
      <c r="I38" s="161">
        <f>'[1]TH Tien 07'!I34</f>
        <v>24907434</v>
      </c>
      <c r="J38" s="161">
        <f>'[1]TH Tien 07'!J34</f>
        <v>3780579</v>
      </c>
      <c r="K38" s="161">
        <f>'[1]TH Tien 07'!K34</f>
        <v>67812982</v>
      </c>
      <c r="L38" s="161">
        <f>'[1]TH Tien 07'!N34</f>
        <v>24831</v>
      </c>
      <c r="M38" s="161">
        <f>'[1]TH Tien 07'!P34</f>
        <v>3509130</v>
      </c>
      <c r="N38" s="161">
        <f>'[1]TH Tien 07'!Q34</f>
        <v>102361729</v>
      </c>
      <c r="O38" s="161">
        <f>'[1]TH Tien 07'!R34</f>
        <v>60726779</v>
      </c>
      <c r="P38" s="161">
        <f>'[1]TH Tien 07'!S34</f>
        <v>56311793</v>
      </c>
      <c r="Q38" s="161">
        <f>'[1]TH Tien 07'!T34</f>
        <v>986055</v>
      </c>
      <c r="R38" s="161">
        <f>'[1]TH Tien 07'!U34</f>
        <v>3428931</v>
      </c>
      <c r="S38" s="161">
        <f>'[1]TH Tien 07'!V34</f>
        <v>166597638</v>
      </c>
      <c r="T38" s="207">
        <f>'[1]TH Tien 07'!W34</f>
        <v>0.7125641340653749</v>
      </c>
      <c r="U38" s="207">
        <f>'[1]TH Tien 07'!X34</f>
        <v>0.8584640175030074</v>
      </c>
      <c r="V38" s="150">
        <f t="shared" si="2"/>
        <v>134583703</v>
      </c>
      <c r="W38" s="150">
        <f t="shared" si="3"/>
        <v>28712844</v>
      </c>
      <c r="X38" s="206">
        <f t="shared" si="4"/>
        <v>0.21334562328100007</v>
      </c>
      <c r="Y38" s="206">
        <f t="shared" si="5"/>
        <v>0.5114849924596614</v>
      </c>
      <c r="Z38" s="150">
        <f t="shared" si="6"/>
        <v>263123464</v>
      </c>
    </row>
    <row r="39" spans="1:26" s="152" customFormat="1" ht="18.75" customHeight="1">
      <c r="A39" s="159">
        <v>24</v>
      </c>
      <c r="B39" s="160" t="str">
        <f>'[1]TH Tien 07'!B35</f>
        <v>Hà Nội</v>
      </c>
      <c r="C39" s="161">
        <f>'[1]TH Tien 07'!C35</f>
        <v>11302776564.619</v>
      </c>
      <c r="D39" s="161">
        <f>'[1]TH Tien 07'!D35</f>
        <v>3414793399</v>
      </c>
      <c r="E39" s="161">
        <f>'[1]TH Tien 07'!E35</f>
        <v>7887983165.6189995</v>
      </c>
      <c r="F39" s="161">
        <f>'[1]TH Tien 07'!F35</f>
        <v>9871392905.485</v>
      </c>
      <c r="G39" s="161">
        <f>'[1]TH Tien 07'!G35</f>
        <v>4313912971.983</v>
      </c>
      <c r="H39" s="161">
        <f>'[1]TH Tien 07'!H35</f>
        <v>833491703</v>
      </c>
      <c r="I39" s="161">
        <f>'[1]TH Tien 07'!I35</f>
        <v>925053387.017</v>
      </c>
      <c r="J39" s="161">
        <f>'[1]TH Tien 07'!J35</f>
        <v>474191302.966</v>
      </c>
      <c r="K39" s="161">
        <f>'[1]TH Tien 07'!K35</f>
        <v>2080158668</v>
      </c>
      <c r="L39" s="161">
        <f>'[1]TH Tien 07'!N35</f>
        <v>1017911</v>
      </c>
      <c r="M39" s="161">
        <f>'[1]TH Tien 07'!P35</f>
        <v>5540500505.502</v>
      </c>
      <c r="N39" s="161">
        <f>'[1]TH Tien 07'!Q35</f>
        <v>16979428</v>
      </c>
      <c r="O39" s="161">
        <f>'[1]TH Tien 07'!R35</f>
        <v>1431383659.1339989</v>
      </c>
      <c r="P39" s="161">
        <f>'[1]TH Tien 07'!S35</f>
        <v>515835255.13400006</v>
      </c>
      <c r="Q39" s="161">
        <f>'[1]TH Tien 07'!T35</f>
        <v>126515457</v>
      </c>
      <c r="R39" s="161">
        <f>'[1]TH Tien 07'!U35</f>
        <v>789032946.9999988</v>
      </c>
      <c r="S39" s="161">
        <f>'[1]TH Tien 07'!V35</f>
        <v>6988863592.635999</v>
      </c>
      <c r="T39" s="207">
        <f>'[1]TH Tien 07'!W35</f>
        <v>0.4370115761055353</v>
      </c>
      <c r="U39" s="207">
        <f>'[1]TH Tien 07'!X35</f>
        <v>0.873359996904243</v>
      </c>
      <c r="V39" s="150">
        <f t="shared" si="2"/>
        <v>6957742534.485</v>
      </c>
      <c r="W39" s="150">
        <f t="shared" si="3"/>
        <v>1400262600.983</v>
      </c>
      <c r="X39" s="206">
        <f t="shared" si="4"/>
        <v>0.20125243123654116</v>
      </c>
      <c r="Y39" s="206">
        <f t="shared" si="5"/>
        <v>0.6645862278513869</v>
      </c>
      <c r="Z39" s="150">
        <f t="shared" si="6"/>
        <v>10469284861.619</v>
      </c>
    </row>
    <row r="40" spans="1:26" s="152" customFormat="1" ht="18.75" customHeight="1">
      <c r="A40" s="159">
        <v>25</v>
      </c>
      <c r="B40" s="160" t="str">
        <f>'[1]TH Tien 07'!B36</f>
        <v>Hà Tĩnh</v>
      </c>
      <c r="C40" s="161">
        <f>'[1]TH Tien 07'!C36</f>
        <v>99508815</v>
      </c>
      <c r="D40" s="161">
        <f>'[1]TH Tien 07'!D36</f>
        <v>24875593</v>
      </c>
      <c r="E40" s="161">
        <f>'[1]TH Tien 07'!E36</f>
        <v>74633222</v>
      </c>
      <c r="F40" s="161">
        <f>'[1]TH Tien 07'!F36</f>
        <v>89198625</v>
      </c>
      <c r="G40" s="161">
        <f>'[1]TH Tien 07'!G36</f>
        <v>51577786</v>
      </c>
      <c r="H40" s="161">
        <f>'[1]TH Tien 07'!H36</f>
        <v>11461475</v>
      </c>
      <c r="I40" s="161">
        <f>'[1]TH Tien 07'!I36</f>
        <v>26675912</v>
      </c>
      <c r="J40" s="161">
        <f>'[1]TH Tien 07'!J36</f>
        <v>2167275</v>
      </c>
      <c r="K40" s="161">
        <f>'[1]TH Tien 07'!K36</f>
        <v>11148601</v>
      </c>
      <c r="L40" s="161">
        <f>'[1]TH Tien 07'!N36</f>
        <v>124523</v>
      </c>
      <c r="M40" s="161">
        <f>'[1]TH Tien 07'!P36</f>
        <v>36659751</v>
      </c>
      <c r="N40" s="161">
        <f>'[1]TH Tien 07'!Q36</f>
        <v>961088</v>
      </c>
      <c r="O40" s="161">
        <f>'[1]TH Tien 07'!R36</f>
        <v>10310190</v>
      </c>
      <c r="P40" s="161">
        <f>'[1]TH Tien 07'!S36</f>
        <v>6824690</v>
      </c>
      <c r="Q40" s="161">
        <f>'[1]TH Tien 07'!T36</f>
        <v>0</v>
      </c>
      <c r="R40" s="161">
        <f>'[1]TH Tien 07'!U36</f>
        <v>3485500</v>
      </c>
      <c r="S40" s="161">
        <f>'[1]TH Tien 07'!V36</f>
        <v>47931029</v>
      </c>
      <c r="T40" s="207">
        <f>'[1]TH Tien 07'!W36</f>
        <v>0.5782352138275674</v>
      </c>
      <c r="U40" s="207">
        <f>'[1]TH Tien 07'!X36</f>
        <v>0.8963891791898034</v>
      </c>
      <c r="V40" s="150">
        <f t="shared" si="2"/>
        <v>66588549</v>
      </c>
      <c r="W40" s="150">
        <f t="shared" si="3"/>
        <v>28967710</v>
      </c>
      <c r="X40" s="206">
        <f t="shared" si="4"/>
        <v>0.4350253975349425</v>
      </c>
      <c r="Y40" s="206">
        <f t="shared" si="5"/>
        <v>0.7562812119025969</v>
      </c>
      <c r="Z40" s="150">
        <f t="shared" si="6"/>
        <v>88047340</v>
      </c>
    </row>
    <row r="41" spans="1:26" s="152" customFormat="1" ht="18.75" customHeight="1">
      <c r="A41" s="159">
        <v>26</v>
      </c>
      <c r="B41" s="160" t="str">
        <f>'[1]TH Tien 07'!B37</f>
        <v>Hải Dương</v>
      </c>
      <c r="C41" s="161">
        <f>'[1]TH Tien 07'!C37</f>
        <v>1416789978</v>
      </c>
      <c r="D41" s="161">
        <f>'[1]TH Tien 07'!D37</f>
        <v>1237186522</v>
      </c>
      <c r="E41" s="161">
        <f>'[1]TH Tien 07'!E37</f>
        <v>179603456</v>
      </c>
      <c r="F41" s="161">
        <f>'[1]TH Tien 07'!F37</f>
        <v>1344578048</v>
      </c>
      <c r="G41" s="161">
        <f>'[1]TH Tien 07'!G37</f>
        <v>135978759</v>
      </c>
      <c r="H41" s="161">
        <f>'[1]TH Tien 07'!H37</f>
        <v>6284854</v>
      </c>
      <c r="I41" s="161">
        <f>'[1]TH Tien 07'!I37</f>
        <v>42951028</v>
      </c>
      <c r="J41" s="161">
        <f>'[1]TH Tien 07'!J37</f>
        <v>21659265</v>
      </c>
      <c r="K41" s="161">
        <f>'[1]TH Tien 07'!K37</f>
        <v>64696312</v>
      </c>
      <c r="L41" s="161">
        <f>'[1]TH Tien 07'!N37</f>
        <v>387300</v>
      </c>
      <c r="M41" s="161">
        <f>'[1]TH Tien 07'!P37</f>
        <v>190287024</v>
      </c>
      <c r="N41" s="161">
        <f>'[1]TH Tien 07'!Q37</f>
        <v>1018312265</v>
      </c>
      <c r="O41" s="161">
        <f>'[1]TH Tien 07'!R37</f>
        <v>72211930</v>
      </c>
      <c r="P41" s="161">
        <f>'[1]TH Tien 07'!S37</f>
        <v>22161110</v>
      </c>
      <c r="Q41" s="161">
        <f>'[1]TH Tien 07'!T37</f>
        <v>30498742</v>
      </c>
      <c r="R41" s="161">
        <f>'[1]TH Tien 07'!U37</f>
        <v>19552078</v>
      </c>
      <c r="S41" s="161">
        <f>'[1]TH Tien 07'!V37</f>
        <v>1280811219</v>
      </c>
      <c r="T41" s="207">
        <f>'[1]TH Tien 07'!W37</f>
        <v>0.10113117583784917</v>
      </c>
      <c r="U41" s="207">
        <f>'[1]TH Tien 07'!X37</f>
        <v>0.9490313094239011</v>
      </c>
      <c r="V41" s="150">
        <f t="shared" si="2"/>
        <v>1273596882</v>
      </c>
      <c r="W41" s="150">
        <f t="shared" si="3"/>
        <v>64997593</v>
      </c>
      <c r="X41" s="206">
        <f t="shared" si="4"/>
        <v>0.05103466718443175</v>
      </c>
      <c r="Y41" s="206">
        <f t="shared" si="5"/>
        <v>0.9029367283603005</v>
      </c>
      <c r="Z41" s="150">
        <f t="shared" si="6"/>
        <v>1410505124</v>
      </c>
    </row>
    <row r="42" spans="1:26" s="152" customFormat="1" ht="18.75" customHeight="1">
      <c r="A42" s="159">
        <v>27</v>
      </c>
      <c r="B42" s="160" t="str">
        <f>'[1]TH Tien 07'!B38</f>
        <v>Hải Phòng</v>
      </c>
      <c r="C42" s="161">
        <f>'[1]TH Tien 07'!C38</f>
        <v>3819558140</v>
      </c>
      <c r="D42" s="161">
        <f>'[1]TH Tien 07'!D38</f>
        <v>1558704991</v>
      </c>
      <c r="E42" s="161">
        <f>'[1]TH Tien 07'!E38</f>
        <v>2260853149</v>
      </c>
      <c r="F42" s="161">
        <f>'[1]TH Tien 07'!F38</f>
        <v>3417654521</v>
      </c>
      <c r="G42" s="161">
        <f>'[1]TH Tien 07'!G38</f>
        <v>1109340810</v>
      </c>
      <c r="H42" s="161">
        <f>'[1]TH Tien 07'!H38</f>
        <v>334947870</v>
      </c>
      <c r="I42" s="161">
        <f>'[1]TH Tien 07'!I38</f>
        <v>197286740</v>
      </c>
      <c r="J42" s="161">
        <f>'[1]TH Tien 07'!J38</f>
        <v>73773519</v>
      </c>
      <c r="K42" s="161">
        <f>'[1]TH Tien 07'!K38</f>
        <v>502409500</v>
      </c>
      <c r="L42" s="161">
        <f>'[1]TH Tien 07'!N38</f>
        <v>923181</v>
      </c>
      <c r="M42" s="161">
        <f>'[1]TH Tien 07'!P38</f>
        <v>1705688670</v>
      </c>
      <c r="N42" s="161">
        <f>'[1]TH Tien 07'!Q38</f>
        <v>602625041</v>
      </c>
      <c r="O42" s="161">
        <f>'[1]TH Tien 07'!R38</f>
        <v>401903619</v>
      </c>
      <c r="P42" s="161">
        <f>'[1]TH Tien 07'!S38</f>
        <v>107398953</v>
      </c>
      <c r="Q42" s="161">
        <f>'[1]TH Tien 07'!T38</f>
        <v>35536427</v>
      </c>
      <c r="R42" s="161">
        <f>'[1]TH Tien 07'!U38</f>
        <v>258968239</v>
      </c>
      <c r="S42" s="161">
        <f>'[1]TH Tien 07'!V38</f>
        <v>2710217330</v>
      </c>
      <c r="T42" s="207">
        <f>'[1]TH Tien 07'!W38</f>
        <v>0.32459126666653504</v>
      </c>
      <c r="U42" s="207">
        <f>'[1]TH Tien 07'!X38</f>
        <v>0.8947774574260048</v>
      </c>
      <c r="V42" s="150">
        <f t="shared" si="2"/>
        <v>2580297151</v>
      </c>
      <c r="W42" s="150">
        <f t="shared" si="3"/>
        <v>271983440</v>
      </c>
      <c r="X42" s="206">
        <f t="shared" si="4"/>
        <v>0.10540779766182828</v>
      </c>
      <c r="Y42" s="206">
        <f t="shared" si="5"/>
        <v>0.7404837129748802</v>
      </c>
      <c r="Z42" s="150">
        <f t="shared" si="6"/>
        <v>3484610270</v>
      </c>
    </row>
    <row r="43" spans="1:26" s="152" customFormat="1" ht="18.75" customHeight="1">
      <c r="A43" s="159">
        <v>28</v>
      </c>
      <c r="B43" s="160" t="str">
        <f>'[1]TH Tien 07'!B39</f>
        <v>Hậu Giang</v>
      </c>
      <c r="C43" s="161">
        <f>'[1]TH Tien 07'!C39</f>
        <v>536844262</v>
      </c>
      <c r="D43" s="161">
        <f>'[1]TH Tien 07'!D39</f>
        <v>247060614</v>
      </c>
      <c r="E43" s="161">
        <f>'[1]TH Tien 07'!E39</f>
        <v>289783648</v>
      </c>
      <c r="F43" s="161">
        <f>'[1]TH Tien 07'!F39</f>
        <v>399719958</v>
      </c>
      <c r="G43" s="161">
        <f>'[1]TH Tien 07'!G39</f>
        <v>148683558</v>
      </c>
      <c r="H43" s="161">
        <f>'[1]TH Tien 07'!H39</f>
        <v>10854863</v>
      </c>
      <c r="I43" s="161">
        <f>'[1]TH Tien 07'!I39</f>
        <v>73081715</v>
      </c>
      <c r="J43" s="161">
        <f>'[1]TH Tien 07'!J39</f>
        <v>32421174</v>
      </c>
      <c r="K43" s="161">
        <f>'[1]TH Tien 07'!K39</f>
        <v>32323617</v>
      </c>
      <c r="L43" s="161">
        <f>'[1]TH Tien 07'!N39</f>
        <v>2189</v>
      </c>
      <c r="M43" s="161">
        <f>'[1]TH Tien 07'!P39</f>
        <v>251036400</v>
      </c>
      <c r="N43" s="161">
        <f>'[1]TH Tien 07'!Q39</f>
        <v>0</v>
      </c>
      <c r="O43" s="161">
        <f>'[1]TH Tien 07'!R39</f>
        <v>137124304</v>
      </c>
      <c r="P43" s="161">
        <f>'[1]TH Tien 07'!S39</f>
        <v>15002786</v>
      </c>
      <c r="Q43" s="161">
        <f>'[1]TH Tien 07'!T39</f>
        <v>205322</v>
      </c>
      <c r="R43" s="161">
        <f>'[1]TH Tien 07'!U39</f>
        <v>121916196</v>
      </c>
      <c r="S43" s="161">
        <f>'[1]TH Tien 07'!V39</f>
        <v>388160704</v>
      </c>
      <c r="T43" s="207">
        <f>'[1]TH Tien 07'!W39</f>
        <v>0.37196931257558075</v>
      </c>
      <c r="U43" s="207">
        <f>'[1]TH Tien 07'!X39</f>
        <v>0.744573401065801</v>
      </c>
      <c r="V43" s="150">
        <f t="shared" si="2"/>
        <v>356541478</v>
      </c>
      <c r="W43" s="150">
        <f t="shared" si="3"/>
        <v>105505078</v>
      </c>
      <c r="X43" s="206">
        <f t="shared" si="4"/>
        <v>0.2959124940857512</v>
      </c>
      <c r="Y43" s="206">
        <f t="shared" si="5"/>
        <v>0.6778491708727384</v>
      </c>
      <c r="Z43" s="150">
        <f t="shared" si="6"/>
        <v>525989399</v>
      </c>
    </row>
    <row r="44" spans="1:26" s="152" customFormat="1" ht="18.75" customHeight="1">
      <c r="A44" s="159">
        <v>29</v>
      </c>
      <c r="B44" s="160" t="str">
        <f>'[1]TH Tien 07'!B40</f>
        <v>Hòa Bình</v>
      </c>
      <c r="C44" s="161">
        <f>'[1]TH Tien 07'!C40</f>
        <v>100226226.63100001</v>
      </c>
      <c r="D44" s="161">
        <f>'[1]TH Tien 07'!D40</f>
        <v>21159406.674000002</v>
      </c>
      <c r="E44" s="161">
        <f>'[1]TH Tien 07'!E40</f>
        <v>79066819.957</v>
      </c>
      <c r="F44" s="161">
        <f>'[1]TH Tien 07'!F40</f>
        <v>83941770.748</v>
      </c>
      <c r="G44" s="161">
        <f>'[1]TH Tien 07'!G40</f>
        <v>27528731.932</v>
      </c>
      <c r="H44" s="161">
        <f>'[1]TH Tien 07'!H40</f>
        <v>1614195</v>
      </c>
      <c r="I44" s="161">
        <f>'[1]TH Tien 07'!I40</f>
        <v>11692645.549999999</v>
      </c>
      <c r="J44" s="161">
        <f>'[1]TH Tien 07'!J40</f>
        <v>692242</v>
      </c>
      <c r="K44" s="161">
        <f>'[1]TH Tien 07'!K40</f>
        <v>13371917.382000001</v>
      </c>
      <c r="L44" s="161">
        <f>'[1]TH Tien 07'!N40</f>
        <v>157732</v>
      </c>
      <c r="M44" s="161">
        <f>'[1]TH Tien 07'!P40</f>
        <v>56171531.816</v>
      </c>
      <c r="N44" s="161">
        <f>'[1]TH Tien 07'!Q40</f>
        <v>241507</v>
      </c>
      <c r="O44" s="161">
        <f>'[1]TH Tien 07'!R40</f>
        <v>16284455.883000016</v>
      </c>
      <c r="P44" s="161">
        <f>'[1]TH Tien 07'!S40</f>
        <v>8736313.462</v>
      </c>
      <c r="Q44" s="161">
        <f>'[1]TH Tien 07'!T40</f>
        <v>0</v>
      </c>
      <c r="R44" s="161">
        <f>'[1]TH Tien 07'!U40</f>
        <v>7548142.421000017</v>
      </c>
      <c r="S44" s="161">
        <f>'[1]TH Tien 07'!V40</f>
        <v>72697494.69900002</v>
      </c>
      <c r="T44" s="207">
        <f>'[1]TH Tien 07'!W40</f>
        <v>0.3279503361281654</v>
      </c>
      <c r="U44" s="207">
        <f>'[1]TH Tien 07'!X40</f>
        <v>0.8375230073965169</v>
      </c>
      <c r="V44" s="150">
        <f t="shared" si="2"/>
        <v>68955658.366</v>
      </c>
      <c r="W44" s="150">
        <f t="shared" si="3"/>
        <v>12542619.549999999</v>
      </c>
      <c r="X44" s="206">
        <f t="shared" si="4"/>
        <v>0.18189398589201775</v>
      </c>
      <c r="Y44" s="206">
        <f t="shared" si="5"/>
        <v>0.6992621207118793</v>
      </c>
      <c r="Z44" s="150">
        <f t="shared" si="6"/>
        <v>98612031.63100001</v>
      </c>
    </row>
    <row r="45" spans="1:26" s="152" customFormat="1" ht="18.75" customHeight="1">
      <c r="A45" s="159">
        <v>30</v>
      </c>
      <c r="B45" s="160" t="str">
        <f>'[1]TH Tien 07'!B41</f>
        <v>Hồ Chí Minh</v>
      </c>
      <c r="C45" s="161">
        <f>'[1]TH Tien 07'!C41</f>
        <v>47278009910.563</v>
      </c>
      <c r="D45" s="161">
        <f>'[1]TH Tien 07'!D41</f>
        <v>20353908425.947998</v>
      </c>
      <c r="E45" s="161">
        <f>'[1]TH Tien 07'!E41</f>
        <v>26924101484.615</v>
      </c>
      <c r="F45" s="161">
        <f>'[1]TH Tien 07'!F41</f>
        <v>16975644102.244999</v>
      </c>
      <c r="G45" s="161">
        <f>'[1]TH Tien 07'!G41</f>
        <v>9319784930.352</v>
      </c>
      <c r="H45" s="161">
        <f>'[1]TH Tien 07'!H41</f>
        <v>2631722486.851</v>
      </c>
      <c r="I45" s="161">
        <f>'[1]TH Tien 07'!I41</f>
        <v>3318171479.957</v>
      </c>
      <c r="J45" s="161">
        <f>'[1]TH Tien 07'!J41</f>
        <v>1586248707.838</v>
      </c>
      <c r="K45" s="161">
        <f>'[1]TH Tien 07'!K41</f>
        <v>1782610045.7059999</v>
      </c>
      <c r="L45" s="161">
        <f>'[1]TH Tien 07'!N41</f>
        <v>1032210</v>
      </c>
      <c r="M45" s="161">
        <f>'[1]TH Tien 07'!P41</f>
        <v>7335392284.893</v>
      </c>
      <c r="N45" s="161">
        <f>'[1]TH Tien 07'!Q41</f>
        <v>320466887</v>
      </c>
      <c r="O45" s="161">
        <f>'[1]TH Tien 07'!R41</f>
        <v>30302365808.318005</v>
      </c>
      <c r="P45" s="161">
        <f>'[1]TH Tien 07'!S41</f>
        <v>3670317416.224</v>
      </c>
      <c r="Q45" s="161">
        <f>'[1]TH Tien 07'!T41</f>
        <v>619181705</v>
      </c>
      <c r="R45" s="161">
        <f>'[1]TH Tien 07'!U41</f>
        <v>26012866687.094006</v>
      </c>
      <c r="S45" s="161">
        <f>'[1]TH Tien 07'!V41</f>
        <v>37958224980.211006</v>
      </c>
      <c r="T45" s="207">
        <f>'[1]TH Tien 07'!W41</f>
        <v>0.5490092083822301</v>
      </c>
      <c r="U45" s="207">
        <f>'[1]TH Tien 07'!X41</f>
        <v>0.35906003942125</v>
      </c>
      <c r="V45" s="150">
        <f t="shared" si="2"/>
        <v>12561311569.688</v>
      </c>
      <c r="W45" s="150">
        <f t="shared" si="3"/>
        <v>4905452397.795</v>
      </c>
      <c r="X45" s="206">
        <f t="shared" si="4"/>
        <v>0.39052071677232053</v>
      </c>
      <c r="Y45" s="206">
        <f t="shared" si="5"/>
        <v>0.28135176057251704</v>
      </c>
      <c r="Z45" s="150">
        <f t="shared" si="6"/>
        <v>44646287423.712006</v>
      </c>
    </row>
    <row r="46" spans="1:26" s="152" customFormat="1" ht="18.75" customHeight="1">
      <c r="A46" s="159">
        <v>31</v>
      </c>
      <c r="B46" s="160" t="str">
        <f>'[1]TH Tien 07'!B42</f>
        <v>Hưng Yên</v>
      </c>
      <c r="C46" s="161">
        <f>'[1]TH Tien 07'!C42</f>
        <v>495405295.938</v>
      </c>
      <c r="D46" s="161">
        <f>'[1]TH Tien 07'!D42</f>
        <v>158068287.759</v>
      </c>
      <c r="E46" s="161">
        <f>'[1]TH Tien 07'!E42</f>
        <v>337337008.179</v>
      </c>
      <c r="F46" s="161">
        <f>'[1]TH Tien 07'!F42</f>
        <v>400320734.158</v>
      </c>
      <c r="G46" s="161">
        <f>'[1]TH Tien 07'!G42</f>
        <v>158827642.43899998</v>
      </c>
      <c r="H46" s="161">
        <f>'[1]TH Tien 07'!H42</f>
        <v>13325171</v>
      </c>
      <c r="I46" s="161">
        <f>'[1]TH Tien 07'!I42</f>
        <v>100895965.152</v>
      </c>
      <c r="J46" s="161">
        <f>'[1]TH Tien 07'!J42</f>
        <v>26500897.586999997</v>
      </c>
      <c r="K46" s="161">
        <f>'[1]TH Tien 07'!K42</f>
        <v>17579146.7</v>
      </c>
      <c r="L46" s="161">
        <f>'[1]TH Tien 07'!N42</f>
        <v>526462</v>
      </c>
      <c r="M46" s="161">
        <f>'[1]TH Tien 07'!P42</f>
        <v>240506457.71899998</v>
      </c>
      <c r="N46" s="161">
        <f>'[1]TH Tien 07'!Q42</f>
        <v>986634</v>
      </c>
      <c r="O46" s="161">
        <f>'[1]TH Tien 07'!R42</f>
        <v>95084561.78000003</v>
      </c>
      <c r="P46" s="161">
        <f>'[1]TH Tien 07'!S42</f>
        <v>18493984</v>
      </c>
      <c r="Q46" s="161">
        <f>'[1]TH Tien 07'!T42</f>
        <v>13416988</v>
      </c>
      <c r="R46" s="161">
        <f>'[1]TH Tien 07'!U42</f>
        <v>63173589.78000003</v>
      </c>
      <c r="S46" s="161">
        <f>'[1]TH Tien 07'!V42</f>
        <v>336577653.499</v>
      </c>
      <c r="T46" s="207">
        <f>'[1]TH Tien 07'!W42</f>
        <v>0.39675097712104346</v>
      </c>
      <c r="U46" s="207">
        <f>'[1]TH Tien 07'!X42</f>
        <v>0.8080671269370122</v>
      </c>
      <c r="V46" s="150">
        <f t="shared" si="2"/>
        <v>369416416.45799994</v>
      </c>
      <c r="W46" s="150">
        <f t="shared" si="3"/>
        <v>127923324.739</v>
      </c>
      <c r="X46" s="206">
        <f t="shared" si="4"/>
        <v>0.3462848943356148</v>
      </c>
      <c r="Y46" s="206">
        <f t="shared" si="5"/>
        <v>0.7662967157285531</v>
      </c>
      <c r="Z46" s="150">
        <f t="shared" si="6"/>
        <v>482080124.938</v>
      </c>
    </row>
    <row r="47" spans="1:26" s="152" customFormat="1" ht="18.75" customHeight="1">
      <c r="A47" s="159">
        <v>32</v>
      </c>
      <c r="B47" s="160" t="str">
        <f>'[1]TH Tien 07'!B43</f>
        <v>Kiên Giang</v>
      </c>
      <c r="C47" s="161">
        <f>'[1]TH Tien 07'!C43</f>
        <v>1416415788</v>
      </c>
      <c r="D47" s="161">
        <f>'[1]TH Tien 07'!D43</f>
        <v>702874650</v>
      </c>
      <c r="E47" s="161">
        <f>'[1]TH Tien 07'!E43</f>
        <v>713541138</v>
      </c>
      <c r="F47" s="161">
        <f>'[1]TH Tien 07'!F43</f>
        <v>1172360711</v>
      </c>
      <c r="G47" s="161">
        <f>'[1]TH Tien 07'!G43</f>
        <v>616981244</v>
      </c>
      <c r="H47" s="161">
        <f>'[1]TH Tien 07'!H43</f>
        <v>81168647</v>
      </c>
      <c r="I47" s="161">
        <f>'[1]TH Tien 07'!I43</f>
        <v>308881102</v>
      </c>
      <c r="J47" s="161">
        <f>'[1]TH Tien 07'!J43</f>
        <v>61545227</v>
      </c>
      <c r="K47" s="161">
        <f>'[1]TH Tien 07'!K43</f>
        <v>165144758</v>
      </c>
      <c r="L47" s="161">
        <f>'[1]TH Tien 07'!N43</f>
        <v>241510</v>
      </c>
      <c r="M47" s="161">
        <f>'[1]TH Tien 07'!P43</f>
        <v>550666300</v>
      </c>
      <c r="N47" s="161">
        <f>'[1]TH Tien 07'!Q43</f>
        <v>4713167</v>
      </c>
      <c r="O47" s="161">
        <f>'[1]TH Tien 07'!R43</f>
        <v>244055077</v>
      </c>
      <c r="P47" s="161">
        <f>'[1]TH Tien 07'!S43</f>
        <v>82287099</v>
      </c>
      <c r="Q47" s="161">
        <f>'[1]TH Tien 07'!T43</f>
        <v>5405245</v>
      </c>
      <c r="R47" s="161">
        <f>'[1]TH Tien 07'!U43</f>
        <v>156362733</v>
      </c>
      <c r="S47" s="161">
        <f>'[1]TH Tien 07'!V43</f>
        <v>799434544</v>
      </c>
      <c r="T47" s="207">
        <f>'[1]TH Tien 07'!W43</f>
        <v>0.5262725355865324</v>
      </c>
      <c r="U47" s="207">
        <f>'[1]TH Tien 07'!X43</f>
        <v>0.8276953144213329</v>
      </c>
      <c r="V47" s="150">
        <f aca="true" t="shared" si="7" ref="V47:V78">I47+J47+L47+M47+N47</f>
        <v>926047306</v>
      </c>
      <c r="W47" s="150">
        <f aca="true" t="shared" si="8" ref="W47:W78">I47+J47+L47</f>
        <v>370667839</v>
      </c>
      <c r="X47" s="206">
        <f aca="true" t="shared" si="9" ref="X47:X78">W47/V47</f>
        <v>0.40026879469157484</v>
      </c>
      <c r="Y47" s="206">
        <f aca="true" t="shared" si="10" ref="Y47:Y78">V47/Z47</f>
        <v>0.693540002869027</v>
      </c>
      <c r="Z47" s="150">
        <f aca="true" t="shared" si="11" ref="Z47:Z78">C47-H47</f>
        <v>1335247141</v>
      </c>
    </row>
    <row r="48" spans="1:26" s="152" customFormat="1" ht="18.75" customHeight="1">
      <c r="A48" s="159">
        <v>33</v>
      </c>
      <c r="B48" s="160" t="str">
        <f>'[1]TH Tien 07'!B44</f>
        <v>Kon Tum</v>
      </c>
      <c r="C48" s="161">
        <f>'[1]TH Tien 07'!C44</f>
        <v>793039900.5819999</v>
      </c>
      <c r="D48" s="161">
        <f>'[1]TH Tien 07'!D44</f>
        <v>133992530.19400002</v>
      </c>
      <c r="E48" s="161">
        <f>'[1]TH Tien 07'!E44</f>
        <v>659047370.3879999</v>
      </c>
      <c r="F48" s="161">
        <f>'[1]TH Tien 07'!F44</f>
        <v>780054456.629</v>
      </c>
      <c r="G48" s="161">
        <f>'[1]TH Tien 07'!G44</f>
        <v>421908315.45299995</v>
      </c>
      <c r="H48" s="161">
        <f>'[1]TH Tien 07'!H44</f>
        <v>260956166.45099998</v>
      </c>
      <c r="I48" s="161">
        <f>'[1]TH Tien 07'!I44</f>
        <v>52438465.01800001</v>
      </c>
      <c r="J48" s="161">
        <f>'[1]TH Tien 07'!J44</f>
        <v>31384647.779</v>
      </c>
      <c r="K48" s="161">
        <f>'[1]TH Tien 07'!K44</f>
        <v>77088925.38399999</v>
      </c>
      <c r="L48" s="161">
        <f>'[1]TH Tien 07'!N44</f>
        <v>40110.820999999996</v>
      </c>
      <c r="M48" s="161">
        <f>'[1]TH Tien 07'!P44</f>
        <v>350267014.83100003</v>
      </c>
      <c r="N48" s="161">
        <f>'[1]TH Tien 07'!Q44</f>
        <v>7879126.345</v>
      </c>
      <c r="O48" s="161">
        <f>'[1]TH Tien 07'!R44</f>
        <v>12985443.95299995</v>
      </c>
      <c r="P48" s="161">
        <f>'[1]TH Tien 07'!S44</f>
        <v>7144998.832</v>
      </c>
      <c r="Q48" s="161">
        <f>'[1]TH Tien 07'!T44</f>
        <v>14153.936</v>
      </c>
      <c r="R48" s="161">
        <f>'[1]TH Tien 07'!U44</f>
        <v>5826291.184999949</v>
      </c>
      <c r="S48" s="161">
        <f>'[1]TH Tien 07'!V44</f>
        <v>371131585.129</v>
      </c>
      <c r="T48" s="207">
        <f>'[1]TH Tien 07'!W44</f>
        <v>0.540870335227971</v>
      </c>
      <c r="U48" s="207">
        <f>'[1]TH Tien 07'!X44</f>
        <v>0.9836257369352158</v>
      </c>
      <c r="V48" s="150">
        <f t="shared" si="7"/>
        <v>442009364.794</v>
      </c>
      <c r="W48" s="150">
        <f t="shared" si="8"/>
        <v>83863223.618</v>
      </c>
      <c r="X48" s="206">
        <f t="shared" si="9"/>
        <v>0.18973178013340225</v>
      </c>
      <c r="Y48" s="206">
        <f t="shared" si="10"/>
        <v>0.830713920461956</v>
      </c>
      <c r="Z48" s="150">
        <f t="shared" si="11"/>
        <v>532083734.1309999</v>
      </c>
    </row>
    <row r="49" spans="1:26" s="152" customFormat="1" ht="18.75" customHeight="1">
      <c r="A49" s="159">
        <v>34</v>
      </c>
      <c r="B49" s="160" t="str">
        <f>'[1]TH Tien 07'!B45</f>
        <v>Khánh Hoà</v>
      </c>
      <c r="C49" s="161">
        <f>'[1]TH Tien 07'!C45</f>
        <v>1730140483.1644998</v>
      </c>
      <c r="D49" s="161">
        <f>'[1]TH Tien 07'!D45</f>
        <v>1174565992.9429998</v>
      </c>
      <c r="E49" s="161">
        <f>'[1]TH Tien 07'!E45</f>
        <v>555574490.2214999</v>
      </c>
      <c r="F49" s="161">
        <f>'[1]TH Tien 07'!F45</f>
        <v>914584560.9035</v>
      </c>
      <c r="G49" s="161">
        <f>'[1]TH Tien 07'!G45</f>
        <v>543288491.4195</v>
      </c>
      <c r="H49" s="161">
        <f>'[1]TH Tien 07'!H45</f>
        <v>41489406.84</v>
      </c>
      <c r="I49" s="161">
        <f>'[1]TH Tien 07'!I45</f>
        <v>245172028.70749998</v>
      </c>
      <c r="J49" s="161">
        <f>'[1]TH Tien 07'!J45</f>
        <v>129150705.604</v>
      </c>
      <c r="K49" s="161">
        <f>'[1]TH Tien 07'!K45</f>
        <v>127051299.562</v>
      </c>
      <c r="L49" s="161">
        <f>'[1]TH Tien 07'!N45</f>
        <v>425050.706</v>
      </c>
      <c r="M49" s="161">
        <f>'[1]TH Tien 07'!P45</f>
        <v>230635247.217</v>
      </c>
      <c r="N49" s="161">
        <f>'[1]TH Tien 07'!Q45</f>
        <v>140660822.267</v>
      </c>
      <c r="O49" s="161">
        <f>'[1]TH Tien 07'!R45</f>
        <v>815555922.2609998</v>
      </c>
      <c r="P49" s="161">
        <f>'[1]TH Tien 07'!S45</f>
        <v>66783915.408</v>
      </c>
      <c r="Q49" s="161">
        <f>'[1]TH Tien 07'!T45</f>
        <v>19225372.931</v>
      </c>
      <c r="R49" s="161">
        <f>'[1]TH Tien 07'!U45</f>
        <v>729546633.9219998</v>
      </c>
      <c r="S49" s="161">
        <f>'[1]TH Tien 07'!V45</f>
        <v>1186851991.745</v>
      </c>
      <c r="T49" s="207">
        <f>'[1]TH Tien 07'!W45</f>
        <v>0.5940276215496094</v>
      </c>
      <c r="U49" s="207">
        <f>'[1]TH Tien 07'!X45</f>
        <v>0.5286186698727992</v>
      </c>
      <c r="V49" s="150">
        <f t="shared" si="7"/>
        <v>746043854.5014999</v>
      </c>
      <c r="W49" s="150">
        <f t="shared" si="8"/>
        <v>374747785.0174999</v>
      </c>
      <c r="X49" s="206">
        <f t="shared" si="9"/>
        <v>0.502313346268234</v>
      </c>
      <c r="Y49" s="206">
        <f t="shared" si="10"/>
        <v>0.44179870250361675</v>
      </c>
      <c r="Z49" s="150">
        <f t="shared" si="11"/>
        <v>1688651076.3244998</v>
      </c>
    </row>
    <row r="50" spans="1:26" s="152" customFormat="1" ht="18.75" customHeight="1">
      <c r="A50" s="159">
        <v>35</v>
      </c>
      <c r="B50" s="160" t="str">
        <f>'[1]TH Tien 07'!B46</f>
        <v>Lai Châu</v>
      </c>
      <c r="C50" s="161">
        <f>'[1]TH Tien 07'!C46</f>
        <v>12134394</v>
      </c>
      <c r="D50" s="161">
        <f>'[1]TH Tien 07'!D46</f>
        <v>2805834</v>
      </c>
      <c r="E50" s="161">
        <f>'[1]TH Tien 07'!E46</f>
        <v>9328560</v>
      </c>
      <c r="F50" s="161">
        <f>'[1]TH Tien 07'!F46</f>
        <v>10674899</v>
      </c>
      <c r="G50" s="161">
        <f>'[1]TH Tien 07'!G46</f>
        <v>6176418</v>
      </c>
      <c r="H50" s="161">
        <f>'[1]TH Tien 07'!H46</f>
        <v>997783</v>
      </c>
      <c r="I50" s="161">
        <f>'[1]TH Tien 07'!I46</f>
        <v>4100674</v>
      </c>
      <c r="J50" s="161">
        <f>'[1]TH Tien 07'!J46</f>
        <v>73108</v>
      </c>
      <c r="K50" s="161">
        <f>'[1]TH Tien 07'!K46</f>
        <v>908186</v>
      </c>
      <c r="L50" s="161">
        <f>'[1]TH Tien 07'!N46</f>
        <v>96667</v>
      </c>
      <c r="M50" s="161">
        <f>'[1]TH Tien 07'!P46</f>
        <v>4120131</v>
      </c>
      <c r="N50" s="161">
        <f>'[1]TH Tien 07'!Q46</f>
        <v>378350</v>
      </c>
      <c r="O50" s="161">
        <f>'[1]TH Tien 07'!R46</f>
        <v>1459495</v>
      </c>
      <c r="P50" s="161">
        <f>'[1]TH Tien 07'!S46</f>
        <v>1393304</v>
      </c>
      <c r="Q50" s="161">
        <f>'[1]TH Tien 07'!T46</f>
        <v>0</v>
      </c>
      <c r="R50" s="161">
        <f>'[1]TH Tien 07'!U46</f>
        <v>66191</v>
      </c>
      <c r="S50" s="161">
        <f>'[1]TH Tien 07'!V46</f>
        <v>5957976</v>
      </c>
      <c r="T50" s="207">
        <f>'[1]TH Tien 07'!W46</f>
        <v>0.5785926405486366</v>
      </c>
      <c r="U50" s="207">
        <f>'[1]TH Tien 07'!X46</f>
        <v>0.8797224649207863</v>
      </c>
      <c r="V50" s="150">
        <f t="shared" si="7"/>
        <v>8768930</v>
      </c>
      <c r="W50" s="150">
        <f t="shared" si="8"/>
        <v>4270449</v>
      </c>
      <c r="X50" s="206">
        <f t="shared" si="9"/>
        <v>0.48699772948352876</v>
      </c>
      <c r="Y50" s="206">
        <f t="shared" si="10"/>
        <v>0.7873966326021444</v>
      </c>
      <c r="Z50" s="150">
        <f t="shared" si="11"/>
        <v>11136611</v>
      </c>
    </row>
    <row r="51" spans="1:26" s="152" customFormat="1" ht="18.75" customHeight="1">
      <c r="A51" s="159">
        <v>36</v>
      </c>
      <c r="B51" s="160" t="str">
        <f>'[1]TH Tien 07'!B47</f>
        <v>Lạng Sơn</v>
      </c>
      <c r="C51" s="161">
        <f>'[1]TH Tien 07'!C47</f>
        <v>82516718</v>
      </c>
      <c r="D51" s="161">
        <f>'[1]TH Tien 07'!D47</f>
        <v>44836755</v>
      </c>
      <c r="E51" s="161">
        <f>'[1]TH Tien 07'!E47</f>
        <v>37679963</v>
      </c>
      <c r="F51" s="161">
        <f>'[1]TH Tien 07'!F47</f>
        <v>55023041</v>
      </c>
      <c r="G51" s="161">
        <f>'[1]TH Tien 07'!G47</f>
        <v>33605755</v>
      </c>
      <c r="H51" s="161">
        <f>'[1]TH Tien 07'!H47</f>
        <v>1951996</v>
      </c>
      <c r="I51" s="161">
        <f>'[1]TH Tien 07'!I47</f>
        <v>18470975</v>
      </c>
      <c r="J51" s="161">
        <f>'[1]TH Tien 07'!J47</f>
        <v>8272964</v>
      </c>
      <c r="K51" s="161">
        <f>'[1]TH Tien 07'!K47</f>
        <v>4487880</v>
      </c>
      <c r="L51" s="161">
        <f>'[1]TH Tien 07'!N47</f>
        <v>421940</v>
      </c>
      <c r="M51" s="161">
        <f>'[1]TH Tien 07'!P47</f>
        <v>18805386</v>
      </c>
      <c r="N51" s="161">
        <f>'[1]TH Tien 07'!Q47</f>
        <v>2611900</v>
      </c>
      <c r="O51" s="161">
        <f>'[1]TH Tien 07'!R47</f>
        <v>27493677</v>
      </c>
      <c r="P51" s="161">
        <f>'[1]TH Tien 07'!S47</f>
        <v>26700154</v>
      </c>
      <c r="Q51" s="161">
        <f>'[1]TH Tien 07'!T47</f>
        <v>4970</v>
      </c>
      <c r="R51" s="161">
        <f>'[1]TH Tien 07'!U47</f>
        <v>788553</v>
      </c>
      <c r="S51" s="161">
        <f>'[1]TH Tien 07'!V47</f>
        <v>48910963</v>
      </c>
      <c r="T51" s="207">
        <f>'[1]TH Tien 07'!W47</f>
        <v>0.6107578641464037</v>
      </c>
      <c r="U51" s="207">
        <f>'[1]TH Tien 07'!X47</f>
        <v>0.6668108273525857</v>
      </c>
      <c r="V51" s="150">
        <f t="shared" si="7"/>
        <v>48583165</v>
      </c>
      <c r="W51" s="150">
        <f t="shared" si="8"/>
        <v>27165879</v>
      </c>
      <c r="X51" s="206">
        <f t="shared" si="9"/>
        <v>0.5591623970978424</v>
      </c>
      <c r="Y51" s="206">
        <f t="shared" si="10"/>
        <v>0.6030327393173404</v>
      </c>
      <c r="Z51" s="150">
        <f t="shared" si="11"/>
        <v>80564722</v>
      </c>
    </row>
    <row r="52" spans="1:26" s="152" customFormat="1" ht="18.75" customHeight="1">
      <c r="A52" s="159">
        <v>37</v>
      </c>
      <c r="B52" s="160" t="str">
        <f>'[1]TH Tien 07'!B48</f>
        <v>Lào Cai</v>
      </c>
      <c r="C52" s="161">
        <f>'[1]TH Tien 07'!C48</f>
        <v>65443062</v>
      </c>
      <c r="D52" s="161">
        <f>'[1]TH Tien 07'!D48</f>
        <v>26193895</v>
      </c>
      <c r="E52" s="161">
        <f>'[1]TH Tien 07'!E48</f>
        <v>39249167</v>
      </c>
      <c r="F52" s="161">
        <f>'[1]TH Tien 07'!F48</f>
        <v>46600792</v>
      </c>
      <c r="G52" s="161">
        <f>'[1]TH Tien 07'!G48</f>
        <v>30436648</v>
      </c>
      <c r="H52" s="161">
        <f>'[1]TH Tien 07'!H48</f>
        <v>9700131</v>
      </c>
      <c r="I52" s="161">
        <f>'[1]TH Tien 07'!I48</f>
        <v>13507337</v>
      </c>
      <c r="J52" s="161">
        <f>'[1]TH Tien 07'!J48</f>
        <v>2947820</v>
      </c>
      <c r="K52" s="161">
        <f>'[1]TH Tien 07'!K48</f>
        <v>3636258</v>
      </c>
      <c r="L52" s="161">
        <f>'[1]TH Tien 07'!N48</f>
        <v>645102</v>
      </c>
      <c r="M52" s="161">
        <f>'[1]TH Tien 07'!P48</f>
        <v>16164144</v>
      </c>
      <c r="N52" s="161">
        <f>'[1]TH Tien 07'!Q48</f>
        <v>0</v>
      </c>
      <c r="O52" s="161">
        <f>'[1]TH Tien 07'!R48</f>
        <v>18842270</v>
      </c>
      <c r="P52" s="161">
        <f>'[1]TH Tien 07'!S48</f>
        <v>16756490</v>
      </c>
      <c r="Q52" s="161">
        <f>'[1]TH Tien 07'!T48</f>
        <v>0</v>
      </c>
      <c r="R52" s="161">
        <f>'[1]TH Tien 07'!U48</f>
        <v>2085780</v>
      </c>
      <c r="S52" s="161">
        <f>'[1]TH Tien 07'!V48</f>
        <v>35006414</v>
      </c>
      <c r="T52" s="207">
        <f>'[1]TH Tien 07'!W48</f>
        <v>0.6531358522833689</v>
      </c>
      <c r="U52" s="207">
        <f>'[1]TH Tien 07'!X48</f>
        <v>0.712081473204906</v>
      </c>
      <c r="V52" s="150">
        <f t="shared" si="7"/>
        <v>33264403</v>
      </c>
      <c r="W52" s="150">
        <f t="shared" si="8"/>
        <v>17100259</v>
      </c>
      <c r="X52" s="206">
        <f t="shared" si="9"/>
        <v>0.5140708221939231</v>
      </c>
      <c r="Y52" s="206">
        <f t="shared" si="10"/>
        <v>0.5967465722245571</v>
      </c>
      <c r="Z52" s="150">
        <f t="shared" si="11"/>
        <v>55742931</v>
      </c>
    </row>
    <row r="53" spans="1:26" s="152" customFormat="1" ht="18.75" customHeight="1">
      <c r="A53" s="159">
        <v>38</v>
      </c>
      <c r="B53" s="160" t="str">
        <f>'[1]TH Tien 07'!B49</f>
        <v>Lâm Đồng</v>
      </c>
      <c r="C53" s="161">
        <f>'[1]TH Tien 07'!C49</f>
        <v>2018885369</v>
      </c>
      <c r="D53" s="161">
        <f>'[1]TH Tien 07'!D49</f>
        <v>954147760</v>
      </c>
      <c r="E53" s="161">
        <f>'[1]TH Tien 07'!E49</f>
        <v>1064737609</v>
      </c>
      <c r="F53" s="161">
        <f>'[1]TH Tien 07'!F49</f>
        <v>1144172311</v>
      </c>
      <c r="G53" s="161">
        <f>'[1]TH Tien 07'!G49</f>
        <v>744537594</v>
      </c>
      <c r="H53" s="161">
        <f>'[1]TH Tien 07'!H49</f>
        <v>74814000</v>
      </c>
      <c r="I53" s="161">
        <f>'[1]TH Tien 07'!I49</f>
        <v>136580610</v>
      </c>
      <c r="J53" s="161">
        <f>'[1]TH Tien 07'!J49</f>
        <v>43040070</v>
      </c>
      <c r="K53" s="161">
        <f>'[1]TH Tien 07'!K49</f>
        <v>490079486</v>
      </c>
      <c r="L53" s="161">
        <f>'[1]TH Tien 07'!N49</f>
        <v>23428</v>
      </c>
      <c r="M53" s="161">
        <f>'[1]TH Tien 07'!P49</f>
        <v>399634717</v>
      </c>
      <c r="N53" s="161">
        <f>'[1]TH Tien 07'!Q49</f>
        <v>0</v>
      </c>
      <c r="O53" s="161">
        <f>'[1]TH Tien 07'!R49</f>
        <v>874713058</v>
      </c>
      <c r="P53" s="161">
        <f>'[1]TH Tien 07'!S49</f>
        <v>171109873</v>
      </c>
      <c r="Q53" s="161">
        <f>'[1]TH Tien 07'!T49</f>
        <v>16828926</v>
      </c>
      <c r="R53" s="161">
        <f>'[1]TH Tien 07'!U49</f>
        <v>686774259</v>
      </c>
      <c r="S53" s="161">
        <f>'[1]TH Tien 07'!V49</f>
        <v>1274347775</v>
      </c>
      <c r="T53" s="207">
        <f>'[1]TH Tien 07'!W49</f>
        <v>0.6507215625147216</v>
      </c>
      <c r="U53" s="207">
        <f>'[1]TH Tien 07'!X49</f>
        <v>0.5667346589205977</v>
      </c>
      <c r="V53" s="150">
        <f t="shared" si="7"/>
        <v>579278825</v>
      </c>
      <c r="W53" s="150">
        <f t="shared" si="8"/>
        <v>179644108</v>
      </c>
      <c r="X53" s="206">
        <f t="shared" si="9"/>
        <v>0.3101168215496225</v>
      </c>
      <c r="Y53" s="206">
        <f t="shared" si="10"/>
        <v>0.2979719953892289</v>
      </c>
      <c r="Z53" s="150">
        <f t="shared" si="11"/>
        <v>1944071369</v>
      </c>
    </row>
    <row r="54" spans="1:26" s="152" customFormat="1" ht="18.75" customHeight="1">
      <c r="A54" s="159">
        <v>39</v>
      </c>
      <c r="B54" s="160" t="str">
        <f>'[1]TH Tien 07'!B50</f>
        <v>Long An</v>
      </c>
      <c r="C54" s="161">
        <f>'[1]TH Tien 07'!C50</f>
        <v>3796359309</v>
      </c>
      <c r="D54" s="161">
        <f>'[1]TH Tien 07'!D50</f>
        <v>1910692443</v>
      </c>
      <c r="E54" s="161">
        <f>'[1]TH Tien 07'!E50</f>
        <v>1885666866</v>
      </c>
      <c r="F54" s="161">
        <f>'[1]TH Tien 07'!F50</f>
        <v>1808632570</v>
      </c>
      <c r="G54" s="161">
        <f>'[1]TH Tien 07'!G50</f>
        <v>1015338206</v>
      </c>
      <c r="H54" s="161">
        <f>'[1]TH Tien 07'!H50</f>
        <v>423547640</v>
      </c>
      <c r="I54" s="161">
        <f>'[1]TH Tien 07'!I50</f>
        <v>344970745</v>
      </c>
      <c r="J54" s="161">
        <f>'[1]TH Tien 07'!J50</f>
        <v>63073515</v>
      </c>
      <c r="K54" s="161">
        <f>'[1]TH Tien 07'!K50</f>
        <v>183468450</v>
      </c>
      <c r="L54" s="161">
        <f>'[1]TH Tien 07'!N50</f>
        <v>277856</v>
      </c>
      <c r="M54" s="161">
        <f>'[1]TH Tien 07'!P50</f>
        <v>652107773</v>
      </c>
      <c r="N54" s="161">
        <f>'[1]TH Tien 07'!Q50</f>
        <v>141186591</v>
      </c>
      <c r="O54" s="161">
        <f>'[1]TH Tien 07'!R50</f>
        <v>1987726739</v>
      </c>
      <c r="P54" s="161">
        <f>'[1]TH Tien 07'!S50</f>
        <v>242916149</v>
      </c>
      <c r="Q54" s="161">
        <f>'[1]TH Tien 07'!T50</f>
        <v>81607543</v>
      </c>
      <c r="R54" s="161">
        <f>'[1]TH Tien 07'!U50</f>
        <v>1663203047</v>
      </c>
      <c r="S54" s="161">
        <f>'[1]TH Tien 07'!V50</f>
        <v>2781021103</v>
      </c>
      <c r="T54" s="207">
        <f>'[1]TH Tien 07'!W50</f>
        <v>0.5613844530069477</v>
      </c>
      <c r="U54" s="207">
        <f>'[1]TH Tien 07'!X50</f>
        <v>0.47641237901593997</v>
      </c>
      <c r="V54" s="150">
        <f t="shared" si="7"/>
        <v>1201616480</v>
      </c>
      <c r="W54" s="150">
        <f t="shared" si="8"/>
        <v>408322116</v>
      </c>
      <c r="X54" s="206">
        <f t="shared" si="9"/>
        <v>0.3398106823568199</v>
      </c>
      <c r="Y54" s="206">
        <f t="shared" si="10"/>
        <v>0.35626551314567334</v>
      </c>
      <c r="Z54" s="150">
        <f t="shared" si="11"/>
        <v>3372811669</v>
      </c>
    </row>
    <row r="55" spans="1:26" s="152" customFormat="1" ht="18.75" customHeight="1">
      <c r="A55" s="159">
        <v>40</v>
      </c>
      <c r="B55" s="160" t="str">
        <f>'[1]TH Tien 07'!B51</f>
        <v>Nam Định</v>
      </c>
      <c r="C55" s="161">
        <f>'[1]TH Tien 07'!C51</f>
        <v>182002467</v>
      </c>
      <c r="D55" s="161">
        <f>'[1]TH Tien 07'!D51</f>
        <v>36108682</v>
      </c>
      <c r="E55" s="161">
        <f>'[1]TH Tien 07'!E51</f>
        <v>145893785</v>
      </c>
      <c r="F55" s="161">
        <f>'[1]TH Tien 07'!F51</f>
        <v>113658042</v>
      </c>
      <c r="G55" s="161">
        <f>'[1]TH Tien 07'!G51</f>
        <v>78553867</v>
      </c>
      <c r="H55" s="161">
        <f>'[1]TH Tien 07'!H51</f>
        <v>41649538</v>
      </c>
      <c r="I55" s="161">
        <f>'[1]TH Tien 07'!I51</f>
        <v>19697632</v>
      </c>
      <c r="J55" s="161">
        <f>'[1]TH Tien 07'!J51</f>
        <v>9029273</v>
      </c>
      <c r="K55" s="161">
        <f>'[1]TH Tien 07'!K51</f>
        <v>7639843</v>
      </c>
      <c r="L55" s="161">
        <f>'[1]TH Tien 07'!N51</f>
        <v>537581</v>
      </c>
      <c r="M55" s="161">
        <f>'[1]TH Tien 07'!P51</f>
        <v>28965010</v>
      </c>
      <c r="N55" s="161">
        <f>'[1]TH Tien 07'!Q51</f>
        <v>6139165</v>
      </c>
      <c r="O55" s="161">
        <f>'[1]TH Tien 07'!R51</f>
        <v>68344425</v>
      </c>
      <c r="P55" s="161">
        <f>'[1]TH Tien 07'!S51</f>
        <v>59532986</v>
      </c>
      <c r="Q55" s="161">
        <f>'[1]TH Tien 07'!T51</f>
        <v>2891750</v>
      </c>
      <c r="R55" s="161">
        <f>'[1]TH Tien 07'!U51</f>
        <v>5919689</v>
      </c>
      <c r="S55" s="161">
        <f>'[1]TH Tien 07'!V51</f>
        <v>103448600</v>
      </c>
      <c r="T55" s="207">
        <f>'[1]TH Tien 07'!W51</f>
        <v>0.691142180682648</v>
      </c>
      <c r="U55" s="207">
        <f>'[1]TH Tien 07'!X51</f>
        <v>0.62448627138664</v>
      </c>
      <c r="V55" s="150">
        <f t="shared" si="7"/>
        <v>64368661</v>
      </c>
      <c r="W55" s="150">
        <f t="shared" si="8"/>
        <v>29264486</v>
      </c>
      <c r="X55" s="206">
        <f t="shared" si="9"/>
        <v>0.45463872551271495</v>
      </c>
      <c r="Y55" s="206">
        <f t="shared" si="10"/>
        <v>0.4586200050018194</v>
      </c>
      <c r="Z55" s="150">
        <f t="shared" si="11"/>
        <v>140352929</v>
      </c>
    </row>
    <row r="56" spans="1:26" s="152" customFormat="1" ht="18.75" customHeight="1">
      <c r="A56" s="159">
        <v>41</v>
      </c>
      <c r="B56" s="160" t="str">
        <f>'[1]TH Tien 07'!B52</f>
        <v>Ninh Bình</v>
      </c>
      <c r="C56" s="161">
        <f>'[1]TH Tien 07'!C52</f>
        <v>504318121</v>
      </c>
      <c r="D56" s="161">
        <f>'[1]TH Tien 07'!D52</f>
        <v>213660479</v>
      </c>
      <c r="E56" s="161">
        <f>'[1]TH Tien 07'!E52</f>
        <v>290657642</v>
      </c>
      <c r="F56" s="161">
        <f>'[1]TH Tien 07'!F52</f>
        <v>434294298</v>
      </c>
      <c r="G56" s="161">
        <f>'[1]TH Tien 07'!G52</f>
        <v>258632835</v>
      </c>
      <c r="H56" s="161">
        <f>'[1]TH Tien 07'!H52</f>
        <v>123982031</v>
      </c>
      <c r="I56" s="161">
        <f>'[1]TH Tien 07'!I52</f>
        <v>32842159</v>
      </c>
      <c r="J56" s="161">
        <f>'[1]TH Tien 07'!J52</f>
        <v>40515578</v>
      </c>
      <c r="K56" s="161">
        <f>'[1]TH Tien 07'!K52</f>
        <v>61142680</v>
      </c>
      <c r="L56" s="161">
        <f>'[1]TH Tien 07'!N52</f>
        <v>150387</v>
      </c>
      <c r="M56" s="161">
        <f>'[1]TH Tien 07'!P52</f>
        <v>175467322</v>
      </c>
      <c r="N56" s="161">
        <f>'[1]TH Tien 07'!Q52</f>
        <v>194141</v>
      </c>
      <c r="O56" s="161">
        <f>'[1]TH Tien 07'!R52</f>
        <v>70023823</v>
      </c>
      <c r="P56" s="161">
        <f>'[1]TH Tien 07'!S52</f>
        <v>10280722</v>
      </c>
      <c r="Q56" s="161">
        <f>'[1]TH Tien 07'!T52</f>
        <v>0</v>
      </c>
      <c r="R56" s="161">
        <f>'[1]TH Tien 07'!U52</f>
        <v>59743101</v>
      </c>
      <c r="S56" s="161">
        <f>'[1]TH Tien 07'!V52</f>
        <v>245685286</v>
      </c>
      <c r="T56" s="207">
        <f>'[1]TH Tien 07'!W52</f>
        <v>0.5955243626062988</v>
      </c>
      <c r="U56" s="207">
        <f>'[1]TH Tien 07'!X52</f>
        <v>0.8611514833907783</v>
      </c>
      <c r="V56" s="150">
        <f t="shared" si="7"/>
        <v>249169587</v>
      </c>
      <c r="W56" s="150">
        <f t="shared" si="8"/>
        <v>73508124</v>
      </c>
      <c r="X56" s="206">
        <f t="shared" si="9"/>
        <v>0.2950124246102314</v>
      </c>
      <c r="Y56" s="206">
        <f t="shared" si="10"/>
        <v>0.6551300114590756</v>
      </c>
      <c r="Z56" s="150">
        <f t="shared" si="11"/>
        <v>380336090</v>
      </c>
    </row>
    <row r="57" spans="1:26" s="152" customFormat="1" ht="18.75" customHeight="1">
      <c r="A57" s="159">
        <v>42</v>
      </c>
      <c r="B57" s="160" t="str">
        <f>'[1]TH Tien 07'!B53</f>
        <v>Ninh Thuận</v>
      </c>
      <c r="C57" s="161">
        <f>'[1]TH Tien 07'!C53</f>
        <v>335044064.50699997</v>
      </c>
      <c r="D57" s="161">
        <f>'[1]TH Tien 07'!D53</f>
        <v>151323534</v>
      </c>
      <c r="E57" s="161">
        <f>'[1]TH Tien 07'!E53</f>
        <v>183720530.507</v>
      </c>
      <c r="F57" s="161">
        <f>'[1]TH Tien 07'!F53</f>
        <v>311800745.50699997</v>
      </c>
      <c r="G57" s="161">
        <f>'[1]TH Tien 07'!G53</f>
        <v>134480629.507</v>
      </c>
      <c r="H57" s="161">
        <f>'[1]TH Tien 07'!H53</f>
        <v>73844108</v>
      </c>
      <c r="I57" s="161">
        <f>'[1]TH Tien 07'!I53</f>
        <v>23129065.507</v>
      </c>
      <c r="J57" s="161">
        <f>'[1]TH Tien 07'!J53</f>
        <v>8662533</v>
      </c>
      <c r="K57" s="161">
        <f>'[1]TH Tien 07'!K53</f>
        <v>28791418</v>
      </c>
      <c r="L57" s="161">
        <f>'[1]TH Tien 07'!N53</f>
        <v>53505</v>
      </c>
      <c r="M57" s="161">
        <f>'[1]TH Tien 07'!P53</f>
        <v>149703169</v>
      </c>
      <c r="N57" s="161">
        <f>'[1]TH Tien 07'!Q53</f>
        <v>27616947</v>
      </c>
      <c r="O57" s="161">
        <f>'[1]TH Tien 07'!R53</f>
        <v>23243319</v>
      </c>
      <c r="P57" s="161">
        <f>'[1]TH Tien 07'!S53</f>
        <v>15514949</v>
      </c>
      <c r="Q57" s="161">
        <f>'[1]TH Tien 07'!T53</f>
        <v>16465</v>
      </c>
      <c r="R57" s="161">
        <f>'[1]TH Tien 07'!U53</f>
        <v>7711905</v>
      </c>
      <c r="S57" s="161">
        <f>'[1]TH Tien 07'!V53</f>
        <v>200563435</v>
      </c>
      <c r="T57" s="207">
        <f>'[1]TH Tien 07'!W53</f>
        <v>0.4313031044500209</v>
      </c>
      <c r="U57" s="207">
        <f>'[1]TH Tien 07'!X53</f>
        <v>0.930626083365478</v>
      </c>
      <c r="V57" s="150">
        <f t="shared" si="7"/>
        <v>209165219.507</v>
      </c>
      <c r="W57" s="150">
        <f t="shared" si="8"/>
        <v>31845103.507</v>
      </c>
      <c r="X57" s="206">
        <f t="shared" si="9"/>
        <v>0.15224856016721394</v>
      </c>
      <c r="Y57" s="206">
        <f t="shared" si="10"/>
        <v>0.8007858129233437</v>
      </c>
      <c r="Z57" s="150">
        <f t="shared" si="11"/>
        <v>261199956.50699997</v>
      </c>
    </row>
    <row r="58" spans="1:26" s="152" customFormat="1" ht="18.75" customHeight="1">
      <c r="A58" s="159">
        <v>43</v>
      </c>
      <c r="B58" s="160" t="str">
        <f>'[1]TH Tien 07'!B54</f>
        <v>Nghệ An</v>
      </c>
      <c r="C58" s="161">
        <f>'[1]TH Tien 07'!C54</f>
        <v>480803293.2050001</v>
      </c>
      <c r="D58" s="161">
        <f>'[1]TH Tien 07'!D54</f>
        <v>280853872.17600006</v>
      </c>
      <c r="E58" s="161">
        <f>'[1]TH Tien 07'!E54</f>
        <v>199949421.02900004</v>
      </c>
      <c r="F58" s="161">
        <f>'[1]TH Tien 07'!F54</f>
        <v>304433917.29</v>
      </c>
      <c r="G58" s="161">
        <f>'[1]TH Tien 07'!G54</f>
        <v>128269937.11299999</v>
      </c>
      <c r="H58" s="161">
        <f>'[1]TH Tien 07'!H54</f>
        <v>7610445.766000001</v>
      </c>
      <c r="I58" s="161">
        <f>'[1]TH Tien 07'!I54</f>
        <v>75934194.77899998</v>
      </c>
      <c r="J58" s="161">
        <f>'[1]TH Tien 07'!J54</f>
        <v>16210420.642</v>
      </c>
      <c r="K58" s="161">
        <f>'[1]TH Tien 07'!K54</f>
        <v>27353523.659999996</v>
      </c>
      <c r="L58" s="161">
        <f>'[1]TH Tien 07'!N54</f>
        <v>1161352.2659999998</v>
      </c>
      <c r="M58" s="161">
        <f>'[1]TH Tien 07'!P54</f>
        <v>154880876.169</v>
      </c>
      <c r="N58" s="161">
        <f>'[1]TH Tien 07'!Q54</f>
        <v>21283104.008</v>
      </c>
      <c r="O58" s="161">
        <f>'[1]TH Tien 07'!R54</f>
        <v>176369375.91500008</v>
      </c>
      <c r="P58" s="161">
        <f>'[1]TH Tien 07'!S54</f>
        <v>100781567.37599999</v>
      </c>
      <c r="Q58" s="161">
        <f>'[1]TH Tien 07'!T54</f>
        <v>39001</v>
      </c>
      <c r="R58" s="161">
        <f>'[1]TH Tien 07'!U54</f>
        <v>75548807.5390001</v>
      </c>
      <c r="S58" s="161">
        <f>'[1]TH Tien 07'!V54</f>
        <v>352533356.09200007</v>
      </c>
      <c r="T58" s="207">
        <f>'[1]TH Tien 07'!W54</f>
        <v>0.421339180124308</v>
      </c>
      <c r="U58" s="207">
        <f>'[1]TH Tien 07'!X54</f>
        <v>0.6331776874086396</v>
      </c>
      <c r="V58" s="150">
        <f t="shared" si="7"/>
        <v>269469947.864</v>
      </c>
      <c r="W58" s="150">
        <f t="shared" si="8"/>
        <v>93305967.68699999</v>
      </c>
      <c r="X58" s="206">
        <f t="shared" si="9"/>
        <v>0.34625741544319066</v>
      </c>
      <c r="Y58" s="206">
        <f t="shared" si="10"/>
        <v>0.56947172663834</v>
      </c>
      <c r="Z58" s="150">
        <f t="shared" si="11"/>
        <v>473192847.4390001</v>
      </c>
    </row>
    <row r="59" spans="1:26" s="152" customFormat="1" ht="18.75" customHeight="1">
      <c r="A59" s="159">
        <v>44</v>
      </c>
      <c r="B59" s="160" t="str">
        <f>'[1]TH Tien 07'!B55</f>
        <v>Phú Thọ</v>
      </c>
      <c r="C59" s="161">
        <f>'[1]TH Tien 07'!C55</f>
        <v>545001325.871</v>
      </c>
      <c r="D59" s="161">
        <f>'[1]TH Tien 07'!D55</f>
        <v>310940900.028</v>
      </c>
      <c r="E59" s="161">
        <f>'[1]TH Tien 07'!E55</f>
        <v>234060425.843</v>
      </c>
      <c r="F59" s="161">
        <f>'[1]TH Tien 07'!F55</f>
        <v>484263450.68900007</v>
      </c>
      <c r="G59" s="161">
        <f>'[1]TH Tien 07'!G55</f>
        <v>309231580.62600005</v>
      </c>
      <c r="H59" s="161">
        <f>'[1]TH Tien 07'!H55</f>
        <v>47398927.092</v>
      </c>
      <c r="I59" s="161">
        <f>'[1]TH Tien 07'!I55</f>
        <v>66975718.20600001</v>
      </c>
      <c r="J59" s="161">
        <f>'[1]TH Tien 07'!J55</f>
        <v>41669385.24</v>
      </c>
      <c r="K59" s="161">
        <f>'[1]TH Tien 07'!K55</f>
        <v>152885435.088</v>
      </c>
      <c r="L59" s="161">
        <f>'[1]TH Tien 07'!N55</f>
        <v>302115</v>
      </c>
      <c r="M59" s="161">
        <f>'[1]TH Tien 07'!P55</f>
        <v>159354045.51700002</v>
      </c>
      <c r="N59" s="161">
        <f>'[1]TH Tien 07'!Q55</f>
        <v>15677824.546</v>
      </c>
      <c r="O59" s="161">
        <f>'[1]TH Tien 07'!R55</f>
        <v>60737875.18199998</v>
      </c>
      <c r="P59" s="161">
        <f>'[1]TH Tien 07'!S55</f>
        <v>28966086.856</v>
      </c>
      <c r="Q59" s="161">
        <f>'[1]TH Tien 07'!T55</f>
        <v>200</v>
      </c>
      <c r="R59" s="161">
        <f>'[1]TH Tien 07'!U55</f>
        <v>31771588.325999983</v>
      </c>
      <c r="S59" s="161">
        <f>'[1]TH Tien 07'!V55</f>
        <v>235769745.245</v>
      </c>
      <c r="T59" s="207">
        <f>'[1]TH Tien 07'!W55</f>
        <v>0.6385606433564864</v>
      </c>
      <c r="U59" s="207">
        <f>'[1]TH Tien 07'!X55</f>
        <v>0.8885546285874973</v>
      </c>
      <c r="V59" s="150">
        <f t="shared" si="7"/>
        <v>283979088.509</v>
      </c>
      <c r="W59" s="150">
        <f t="shared" si="8"/>
        <v>108947218.44600001</v>
      </c>
      <c r="X59" s="206">
        <f t="shared" si="9"/>
        <v>0.3836452149276731</v>
      </c>
      <c r="Y59" s="206">
        <f t="shared" si="10"/>
        <v>0.5706947739918825</v>
      </c>
      <c r="Z59" s="150">
        <f t="shared" si="11"/>
        <v>497602398.77900004</v>
      </c>
    </row>
    <row r="60" spans="1:26" s="152" customFormat="1" ht="18.75" customHeight="1">
      <c r="A60" s="159">
        <v>45</v>
      </c>
      <c r="B60" s="160" t="str">
        <f>'[1]TH Tien 07'!B56</f>
        <v>Phú Yên</v>
      </c>
      <c r="C60" s="161">
        <f>'[1]TH Tien 07'!C56</f>
        <v>434428886</v>
      </c>
      <c r="D60" s="161">
        <f>'[1]TH Tien 07'!D56</f>
        <v>235596715</v>
      </c>
      <c r="E60" s="161">
        <f>'[1]TH Tien 07'!E56</f>
        <v>198832171</v>
      </c>
      <c r="F60" s="161">
        <f>'[1]TH Tien 07'!F56</f>
        <v>397986225</v>
      </c>
      <c r="G60" s="161">
        <f>'[1]TH Tien 07'!G56</f>
        <v>150700276</v>
      </c>
      <c r="H60" s="161">
        <f>'[1]TH Tien 07'!H56</f>
        <v>5275152</v>
      </c>
      <c r="I60" s="161">
        <f>'[1]TH Tien 07'!I56</f>
        <v>46702532</v>
      </c>
      <c r="J60" s="161">
        <f>'[1]TH Tien 07'!J56</f>
        <v>17253773</v>
      </c>
      <c r="K60" s="161">
        <f>'[1]TH Tien 07'!K56</f>
        <v>81358638</v>
      </c>
      <c r="L60" s="161">
        <f>'[1]TH Tien 07'!N56</f>
        <v>110181</v>
      </c>
      <c r="M60" s="161">
        <f>'[1]TH Tien 07'!P56</f>
        <v>247285949</v>
      </c>
      <c r="N60" s="161">
        <f>'[1]TH Tien 07'!Q56</f>
        <v>0</v>
      </c>
      <c r="O60" s="161">
        <f>'[1]TH Tien 07'!R56</f>
        <v>36442661</v>
      </c>
      <c r="P60" s="161">
        <f>'[1]TH Tien 07'!S56</f>
        <v>31207791</v>
      </c>
      <c r="Q60" s="161">
        <f>'[1]TH Tien 07'!T56</f>
        <v>12745</v>
      </c>
      <c r="R60" s="161">
        <f>'[1]TH Tien 07'!U56</f>
        <v>5222125</v>
      </c>
      <c r="S60" s="161">
        <f>'[1]TH Tien 07'!V56</f>
        <v>283728610</v>
      </c>
      <c r="T60" s="207">
        <f>'[1]TH Tien 07'!W56</f>
        <v>0.37865701507633837</v>
      </c>
      <c r="U60" s="207">
        <f>'[1]TH Tien 07'!X56</f>
        <v>0.9161136329226506</v>
      </c>
      <c r="V60" s="150">
        <f t="shared" si="7"/>
        <v>311352435</v>
      </c>
      <c r="W60" s="150">
        <f t="shared" si="8"/>
        <v>64066486</v>
      </c>
      <c r="X60" s="206">
        <f t="shared" si="9"/>
        <v>0.20576837948930768</v>
      </c>
      <c r="Y60" s="206">
        <f t="shared" si="10"/>
        <v>0.7255032645247822</v>
      </c>
      <c r="Z60" s="150">
        <f t="shared" si="11"/>
        <v>429153734</v>
      </c>
    </row>
    <row r="61" spans="1:26" s="152" customFormat="1" ht="18.75" customHeight="1">
      <c r="A61" s="159">
        <v>46</v>
      </c>
      <c r="B61" s="160" t="str">
        <f>'[1]TH Tien 07'!B57</f>
        <v>Quảng Bình</v>
      </c>
      <c r="C61" s="161">
        <f>'[1]TH Tien 07'!C57</f>
        <v>168942056</v>
      </c>
      <c r="D61" s="161">
        <f>'[1]TH Tien 07'!D57</f>
        <v>73912522</v>
      </c>
      <c r="E61" s="161">
        <f>'[1]TH Tien 07'!E57</f>
        <v>95029534</v>
      </c>
      <c r="F61" s="161">
        <f>'[1]TH Tien 07'!F57</f>
        <v>148697916</v>
      </c>
      <c r="G61" s="161">
        <f>'[1]TH Tien 07'!G57</f>
        <v>76501827</v>
      </c>
      <c r="H61" s="161">
        <f>'[1]TH Tien 07'!H57</f>
        <v>3510572</v>
      </c>
      <c r="I61" s="161">
        <f>'[1]TH Tien 07'!I57</f>
        <v>41653582</v>
      </c>
      <c r="J61" s="161">
        <f>'[1]TH Tien 07'!J57</f>
        <v>9283075</v>
      </c>
      <c r="K61" s="161">
        <f>'[1]TH Tien 07'!K57</f>
        <v>21949080</v>
      </c>
      <c r="L61" s="161">
        <f>'[1]TH Tien 07'!N57</f>
        <v>105518</v>
      </c>
      <c r="M61" s="161">
        <f>'[1]TH Tien 07'!P57</f>
        <v>71507453</v>
      </c>
      <c r="N61" s="161">
        <f>'[1]TH Tien 07'!Q57</f>
        <v>688636</v>
      </c>
      <c r="O61" s="161">
        <f>'[1]TH Tien 07'!R57</f>
        <v>20244140</v>
      </c>
      <c r="P61" s="161">
        <f>'[1]TH Tien 07'!S57</f>
        <v>10838062</v>
      </c>
      <c r="Q61" s="161">
        <f>'[1]TH Tien 07'!T57</f>
        <v>0</v>
      </c>
      <c r="R61" s="161">
        <f>'[1]TH Tien 07'!U57</f>
        <v>9406078</v>
      </c>
      <c r="S61" s="161">
        <f>'[1]TH Tien 07'!V57</f>
        <v>92440229</v>
      </c>
      <c r="T61" s="207">
        <f>'[1]TH Tien 07'!W57</f>
        <v>0.5144781383486235</v>
      </c>
      <c r="U61" s="207">
        <f>'[1]TH Tien 07'!X57</f>
        <v>0.8801711043459777</v>
      </c>
      <c r="V61" s="150">
        <f t="shared" si="7"/>
        <v>123238264</v>
      </c>
      <c r="W61" s="150">
        <f t="shared" si="8"/>
        <v>51042175</v>
      </c>
      <c r="X61" s="206">
        <f t="shared" si="9"/>
        <v>0.4141747322893156</v>
      </c>
      <c r="Y61" s="206">
        <f t="shared" si="10"/>
        <v>0.7449504835488268</v>
      </c>
      <c r="Z61" s="150">
        <f t="shared" si="11"/>
        <v>165431484</v>
      </c>
    </row>
    <row r="62" spans="1:26" s="152" customFormat="1" ht="18.75" customHeight="1">
      <c r="A62" s="159">
        <v>47</v>
      </c>
      <c r="B62" s="160" t="str">
        <f>'[1]TH Tien 07'!B58</f>
        <v>Quảng Nam</v>
      </c>
      <c r="C62" s="161">
        <f>'[1]TH Tien 07'!C58</f>
        <v>2397867948.6610003</v>
      </c>
      <c r="D62" s="161">
        <f>'[1]TH Tien 07'!D58</f>
        <v>1176382475.364</v>
      </c>
      <c r="E62" s="161">
        <f>'[1]TH Tien 07'!E58</f>
        <v>1221485473.2970002</v>
      </c>
      <c r="F62" s="161">
        <f>'[1]TH Tien 07'!F58</f>
        <v>1653655061.64</v>
      </c>
      <c r="G62" s="161">
        <f>'[1]TH Tien 07'!G58</f>
        <v>1355990841.253</v>
      </c>
      <c r="H62" s="161">
        <f>'[1]TH Tien 07'!H58</f>
        <v>1009057529</v>
      </c>
      <c r="I62" s="161">
        <f>'[1]TH Tien 07'!I58</f>
        <v>261893647.172</v>
      </c>
      <c r="J62" s="161">
        <f>'[1]TH Tien 07'!J58</f>
        <v>43101711.46700001</v>
      </c>
      <c r="K62" s="161">
        <f>'[1]TH Tien 07'!K58</f>
        <v>41698022.614</v>
      </c>
      <c r="L62" s="161">
        <f>'[1]TH Tien 07'!N58</f>
        <v>239931</v>
      </c>
      <c r="M62" s="161">
        <f>'[1]TH Tien 07'!P58</f>
        <v>296497564.687</v>
      </c>
      <c r="N62" s="161">
        <f>'[1]TH Tien 07'!Q58</f>
        <v>1166655.7</v>
      </c>
      <c r="O62" s="161">
        <f>'[1]TH Tien 07'!R58</f>
        <v>744212887.0210001</v>
      </c>
      <c r="P62" s="161">
        <f>'[1]TH Tien 07'!S58</f>
        <v>84852415.011</v>
      </c>
      <c r="Q62" s="161">
        <f>'[1]TH Tien 07'!T58</f>
        <v>9279443</v>
      </c>
      <c r="R62" s="161">
        <f>'[1]TH Tien 07'!U58</f>
        <v>650081029.0100001</v>
      </c>
      <c r="S62" s="161">
        <f>'[1]TH Tien 07'!V58</f>
        <v>1041877107.4080001</v>
      </c>
      <c r="T62" s="207">
        <f>'[1]TH Tien 07'!W58</f>
        <v>0.8199961846385341</v>
      </c>
      <c r="U62" s="207">
        <f>'[1]TH Tien 07'!X58</f>
        <v>0.6896355833787352</v>
      </c>
      <c r="V62" s="150">
        <f t="shared" si="7"/>
        <v>602899510.026</v>
      </c>
      <c r="W62" s="150">
        <f t="shared" si="8"/>
        <v>305235289.639</v>
      </c>
      <c r="X62" s="206">
        <f t="shared" si="9"/>
        <v>0.506278881576528</v>
      </c>
      <c r="Y62" s="206">
        <f t="shared" si="10"/>
        <v>0.4341121736206184</v>
      </c>
      <c r="Z62" s="150">
        <f t="shared" si="11"/>
        <v>1388810419.6610003</v>
      </c>
    </row>
    <row r="63" spans="1:26" s="152" customFormat="1" ht="18.75" customHeight="1">
      <c r="A63" s="159">
        <v>48</v>
      </c>
      <c r="B63" s="160" t="str">
        <f>'[1]TH Tien 07'!B59</f>
        <v>Quảng Ninh</v>
      </c>
      <c r="C63" s="161">
        <f>'[1]TH Tien 07'!C59</f>
        <v>1035949776.9749999</v>
      </c>
      <c r="D63" s="161">
        <f>'[1]TH Tien 07'!D59</f>
        <v>455249877.7</v>
      </c>
      <c r="E63" s="161">
        <f>'[1]TH Tien 07'!E59</f>
        <v>580699899.275</v>
      </c>
      <c r="F63" s="161">
        <f>'[1]TH Tien 07'!F59</f>
        <v>957378561.225</v>
      </c>
      <c r="G63" s="161">
        <f>'[1]TH Tien 07'!G59</f>
        <v>372869517.469</v>
      </c>
      <c r="H63" s="161">
        <f>'[1]TH Tien 07'!H59</f>
        <v>25323770</v>
      </c>
      <c r="I63" s="161">
        <f>'[1]TH Tien 07'!I59</f>
        <v>56423815.469</v>
      </c>
      <c r="J63" s="161">
        <f>'[1]TH Tien 07'!J59</f>
        <v>30183210</v>
      </c>
      <c r="K63" s="161">
        <f>'[1]TH Tien 07'!K59</f>
        <v>260295740</v>
      </c>
      <c r="L63" s="161">
        <f>'[1]TH Tien 07'!N59</f>
        <v>642982</v>
      </c>
      <c r="M63" s="161">
        <f>'[1]TH Tien 07'!P59</f>
        <v>535539855.75600004</v>
      </c>
      <c r="N63" s="161">
        <f>'[1]TH Tien 07'!Q59</f>
        <v>48969188</v>
      </c>
      <c r="O63" s="161">
        <f>'[1]TH Tien 07'!R59</f>
        <v>78571215.74999988</v>
      </c>
      <c r="P63" s="161">
        <f>'[1]TH Tien 07'!S59</f>
        <v>46961922.75</v>
      </c>
      <c r="Q63" s="161">
        <f>'[1]TH Tien 07'!T59</f>
        <v>9543408</v>
      </c>
      <c r="R63" s="161">
        <f>'[1]TH Tien 07'!U59</f>
        <v>22065884.99999988</v>
      </c>
      <c r="S63" s="161">
        <f>'[1]TH Tien 07'!V59</f>
        <v>663080259.5059999</v>
      </c>
      <c r="T63" s="207">
        <f>'[1]TH Tien 07'!W59</f>
        <v>0.389469257585944</v>
      </c>
      <c r="U63" s="207">
        <f>'[1]TH Tien 07'!X59</f>
        <v>0.9241553813743463</v>
      </c>
      <c r="V63" s="150">
        <f t="shared" si="7"/>
        <v>671759051.225</v>
      </c>
      <c r="W63" s="150">
        <f t="shared" si="8"/>
        <v>87250007.469</v>
      </c>
      <c r="X63" s="206">
        <f t="shared" si="9"/>
        <v>0.12988289076253376</v>
      </c>
      <c r="Y63" s="206">
        <f t="shared" si="10"/>
        <v>0.6646959870305589</v>
      </c>
      <c r="Z63" s="150">
        <f t="shared" si="11"/>
        <v>1010626006.9749999</v>
      </c>
    </row>
    <row r="64" spans="1:26" s="152" customFormat="1" ht="18.75" customHeight="1">
      <c r="A64" s="159">
        <v>49</v>
      </c>
      <c r="B64" s="160" t="str">
        <f>'[1]TH Tien 07'!B60</f>
        <v>Quảng Ngãi</v>
      </c>
      <c r="C64" s="161">
        <f>'[1]TH Tien 07'!C60</f>
        <v>463635442.09900004</v>
      </c>
      <c r="D64" s="161">
        <f>'[1]TH Tien 07'!D60</f>
        <v>328291010.09900004</v>
      </c>
      <c r="E64" s="161">
        <f>'[1]TH Tien 07'!E60</f>
        <v>135344432</v>
      </c>
      <c r="F64" s="161">
        <f>'[1]TH Tien 07'!F60</f>
        <v>388338971</v>
      </c>
      <c r="G64" s="161">
        <f>'[1]TH Tien 07'!G60</f>
        <v>135990867</v>
      </c>
      <c r="H64" s="161">
        <f>'[1]TH Tien 07'!H60</f>
        <v>7000399</v>
      </c>
      <c r="I64" s="161">
        <f>'[1]TH Tien 07'!I60</f>
        <v>73779984</v>
      </c>
      <c r="J64" s="161">
        <f>'[1]TH Tien 07'!J60</f>
        <v>6155492</v>
      </c>
      <c r="K64" s="161">
        <f>'[1]TH Tien 07'!K60</f>
        <v>49054992</v>
      </c>
      <c r="L64" s="161">
        <f>'[1]TH Tien 07'!N60</f>
        <v>0</v>
      </c>
      <c r="M64" s="161">
        <f>'[1]TH Tien 07'!P60</f>
        <v>234336750</v>
      </c>
      <c r="N64" s="161">
        <f>'[1]TH Tien 07'!Q60</f>
        <v>18011354</v>
      </c>
      <c r="O64" s="161">
        <f>'[1]TH Tien 07'!R60</f>
        <v>75296471.09900004</v>
      </c>
      <c r="P64" s="161">
        <f>'[1]TH Tien 07'!S60</f>
        <v>31659543</v>
      </c>
      <c r="Q64" s="161">
        <f>'[1]TH Tien 07'!T60</f>
        <v>35019726</v>
      </c>
      <c r="R64" s="161">
        <f>'[1]TH Tien 07'!U60</f>
        <v>8617202.099000037</v>
      </c>
      <c r="S64" s="161">
        <f>'[1]TH Tien 07'!V60</f>
        <v>327644575.09900004</v>
      </c>
      <c r="T64" s="207">
        <f>'[1]TH Tien 07'!W60</f>
        <v>0.350185989960817</v>
      </c>
      <c r="U64" s="207">
        <f>'[1]TH Tien 07'!X60</f>
        <v>0.8375955238492704</v>
      </c>
      <c r="V64" s="150">
        <f t="shared" si="7"/>
        <v>332283580</v>
      </c>
      <c r="W64" s="150">
        <f t="shared" si="8"/>
        <v>79935476</v>
      </c>
      <c r="X64" s="206">
        <f t="shared" si="9"/>
        <v>0.2405640266666201</v>
      </c>
      <c r="Y64" s="206">
        <f t="shared" si="10"/>
        <v>0.7276786681655525</v>
      </c>
      <c r="Z64" s="150">
        <f t="shared" si="11"/>
        <v>456635043.09900004</v>
      </c>
    </row>
    <row r="65" spans="1:26" s="152" customFormat="1" ht="18.75" customHeight="1">
      <c r="A65" s="159">
        <v>50</v>
      </c>
      <c r="B65" s="160" t="str">
        <f>'[1]TH Tien 07'!B61</f>
        <v>Quảng Trị</v>
      </c>
      <c r="C65" s="161">
        <f>'[1]TH Tien 07'!C61</f>
        <v>218772687</v>
      </c>
      <c r="D65" s="161">
        <f>'[1]TH Tien 07'!D61</f>
        <v>27276576</v>
      </c>
      <c r="E65" s="161">
        <f>'[1]TH Tien 07'!E61</f>
        <v>191496111</v>
      </c>
      <c r="F65" s="161">
        <f>'[1]TH Tien 07'!F61</f>
        <v>204745940</v>
      </c>
      <c r="G65" s="161">
        <f>'[1]TH Tien 07'!G61</f>
        <v>163886505</v>
      </c>
      <c r="H65" s="161">
        <f>'[1]TH Tien 07'!H61</f>
        <v>42756772</v>
      </c>
      <c r="I65" s="161">
        <f>'[1]TH Tien 07'!I61</f>
        <v>38236601</v>
      </c>
      <c r="J65" s="161">
        <f>'[1]TH Tien 07'!J61</f>
        <v>4864505</v>
      </c>
      <c r="K65" s="161">
        <f>'[1]TH Tien 07'!K61</f>
        <v>78022816</v>
      </c>
      <c r="L65" s="161">
        <f>'[1]TH Tien 07'!N61</f>
        <v>5811</v>
      </c>
      <c r="M65" s="161">
        <f>'[1]TH Tien 07'!P61</f>
        <v>40634932</v>
      </c>
      <c r="N65" s="161">
        <f>'[1]TH Tien 07'!Q61</f>
        <v>224503</v>
      </c>
      <c r="O65" s="161">
        <f>'[1]TH Tien 07'!R61</f>
        <v>14026747</v>
      </c>
      <c r="P65" s="161">
        <f>'[1]TH Tien 07'!S61</f>
        <v>10991023</v>
      </c>
      <c r="Q65" s="161">
        <f>'[1]TH Tien 07'!T61</f>
        <v>1865800</v>
      </c>
      <c r="R65" s="161">
        <f>'[1]TH Tien 07'!U61</f>
        <v>1169924</v>
      </c>
      <c r="S65" s="161">
        <f>'[1]TH Tien 07'!V61</f>
        <v>54886182</v>
      </c>
      <c r="T65" s="207">
        <f>'[1]TH Tien 07'!W61</f>
        <v>0.8004383627826759</v>
      </c>
      <c r="U65" s="207">
        <f>'[1]TH Tien 07'!X61</f>
        <v>0.9358843775594345</v>
      </c>
      <c r="V65" s="150">
        <f t="shared" si="7"/>
        <v>83966352</v>
      </c>
      <c r="W65" s="150">
        <f t="shared" si="8"/>
        <v>43106917</v>
      </c>
      <c r="X65" s="206">
        <f t="shared" si="9"/>
        <v>0.5133832299871739</v>
      </c>
      <c r="Y65" s="206">
        <f t="shared" si="10"/>
        <v>0.4770384087143484</v>
      </c>
      <c r="Z65" s="150">
        <f t="shared" si="11"/>
        <v>176015915</v>
      </c>
    </row>
    <row r="66" spans="1:26" s="152" customFormat="1" ht="18.75" customHeight="1">
      <c r="A66" s="159">
        <v>51</v>
      </c>
      <c r="B66" s="160" t="str">
        <f>'[1]TH Tien 07'!B62</f>
        <v>Sóc Trăng</v>
      </c>
      <c r="C66" s="161">
        <f>'[1]TH Tien 07'!C62</f>
        <v>866199741</v>
      </c>
      <c r="D66" s="161">
        <f>'[1]TH Tien 07'!D62</f>
        <v>519721013</v>
      </c>
      <c r="E66" s="161">
        <f>'[1]TH Tien 07'!E62</f>
        <v>346478728</v>
      </c>
      <c r="F66" s="161">
        <f>'[1]TH Tien 07'!F62</f>
        <v>738468459</v>
      </c>
      <c r="G66" s="161">
        <f>'[1]TH Tien 07'!G62</f>
        <v>166400897</v>
      </c>
      <c r="H66" s="161">
        <f>'[1]TH Tien 07'!H62</f>
        <v>53799427</v>
      </c>
      <c r="I66" s="161">
        <f>'[1]TH Tien 07'!I62</f>
        <v>66163788</v>
      </c>
      <c r="J66" s="161">
        <f>'[1]TH Tien 07'!J62</f>
        <v>11204704</v>
      </c>
      <c r="K66" s="161">
        <f>'[1]TH Tien 07'!K62</f>
        <v>35165089</v>
      </c>
      <c r="L66" s="161">
        <f>'[1]TH Tien 07'!N62</f>
        <v>67889</v>
      </c>
      <c r="M66" s="161">
        <f>'[1]TH Tien 07'!P62</f>
        <v>524997236</v>
      </c>
      <c r="N66" s="161">
        <f>'[1]TH Tien 07'!Q62</f>
        <v>47070326</v>
      </c>
      <c r="O66" s="161">
        <f>'[1]TH Tien 07'!R62</f>
        <v>127731282</v>
      </c>
      <c r="P66" s="161">
        <f>'[1]TH Tien 07'!S62</f>
        <v>93735360</v>
      </c>
      <c r="Q66" s="161">
        <f>'[1]TH Tien 07'!T62</f>
        <v>4588711</v>
      </c>
      <c r="R66" s="161">
        <f>'[1]TH Tien 07'!U62</f>
        <v>29407211</v>
      </c>
      <c r="S66" s="161">
        <f>'[1]TH Tien 07'!V62</f>
        <v>699798844</v>
      </c>
      <c r="T66" s="207">
        <f>'[1]TH Tien 07'!W62</f>
        <v>0.22533243630382324</v>
      </c>
      <c r="U66" s="207">
        <f>'[1]TH Tien 07'!X62</f>
        <v>0.8525383050189576</v>
      </c>
      <c r="V66" s="150">
        <f t="shared" si="7"/>
        <v>649503943</v>
      </c>
      <c r="W66" s="150">
        <f t="shared" si="8"/>
        <v>77436381</v>
      </c>
      <c r="X66" s="206">
        <f t="shared" si="9"/>
        <v>0.11922388129366598</v>
      </c>
      <c r="Y66" s="206">
        <f t="shared" si="10"/>
        <v>0.7994875578051537</v>
      </c>
      <c r="Z66" s="150">
        <f t="shared" si="11"/>
        <v>812400314</v>
      </c>
    </row>
    <row r="67" spans="1:26" s="152" customFormat="1" ht="18.75" customHeight="1">
      <c r="A67" s="159">
        <v>52</v>
      </c>
      <c r="B67" s="160" t="str">
        <f>'[1]TH Tien 07'!B63</f>
        <v>Sơn La</v>
      </c>
      <c r="C67" s="161">
        <f>'[1]TH Tien 07'!C63</f>
        <v>102622033</v>
      </c>
      <c r="D67" s="161">
        <f>'[1]TH Tien 07'!D63</f>
        <v>55291777</v>
      </c>
      <c r="E67" s="161">
        <f>'[1]TH Tien 07'!E63</f>
        <v>47330256</v>
      </c>
      <c r="F67" s="161">
        <f>'[1]TH Tien 07'!F63</f>
        <v>69529371</v>
      </c>
      <c r="G67" s="161">
        <f>'[1]TH Tien 07'!G63</f>
        <v>38245973</v>
      </c>
      <c r="H67" s="161">
        <f>'[1]TH Tien 07'!H63</f>
        <v>10362289</v>
      </c>
      <c r="I67" s="161">
        <f>'[1]TH Tien 07'!I63</f>
        <v>13813495</v>
      </c>
      <c r="J67" s="161">
        <f>'[1]TH Tien 07'!J63</f>
        <v>8016869</v>
      </c>
      <c r="K67" s="161">
        <f>'[1]TH Tien 07'!K63</f>
        <v>5133069</v>
      </c>
      <c r="L67" s="161">
        <f>'[1]TH Tien 07'!N63</f>
        <v>920251</v>
      </c>
      <c r="M67" s="161">
        <f>'[1]TH Tien 07'!P63</f>
        <v>31002076</v>
      </c>
      <c r="N67" s="161">
        <f>'[1]TH Tien 07'!Q63</f>
        <v>281322</v>
      </c>
      <c r="O67" s="161">
        <f>'[1]TH Tien 07'!R63</f>
        <v>33092662</v>
      </c>
      <c r="P67" s="161">
        <f>'[1]TH Tien 07'!S63</f>
        <v>30590481</v>
      </c>
      <c r="Q67" s="161">
        <f>'[1]TH Tien 07'!T63</f>
        <v>196743</v>
      </c>
      <c r="R67" s="161">
        <f>'[1]TH Tien 07'!U63</f>
        <v>2305438</v>
      </c>
      <c r="S67" s="161">
        <f>'[1]TH Tien 07'!V63</f>
        <v>64376060</v>
      </c>
      <c r="T67" s="207">
        <f>'[1]TH Tien 07'!W63</f>
        <v>0.5500693081201612</v>
      </c>
      <c r="U67" s="207">
        <f>'[1]TH Tien 07'!X63</f>
        <v>0.6775286843128512</v>
      </c>
      <c r="V67" s="150">
        <f t="shared" si="7"/>
        <v>54034013</v>
      </c>
      <c r="W67" s="150">
        <f t="shared" si="8"/>
        <v>22750615</v>
      </c>
      <c r="X67" s="206">
        <f t="shared" si="9"/>
        <v>0.42104248300047603</v>
      </c>
      <c r="Y67" s="206">
        <f t="shared" si="10"/>
        <v>0.5856726959918727</v>
      </c>
      <c r="Z67" s="150">
        <f t="shared" si="11"/>
        <v>92259744</v>
      </c>
    </row>
    <row r="68" spans="1:26" s="152" customFormat="1" ht="18.75" customHeight="1">
      <c r="A68" s="159">
        <v>53</v>
      </c>
      <c r="B68" s="160" t="str">
        <f>'[1]TH Tien 07'!B64</f>
        <v>Tây Ninh</v>
      </c>
      <c r="C68" s="161">
        <f>'[1]TH Tien 07'!C64</f>
        <v>1667532159</v>
      </c>
      <c r="D68" s="161">
        <f>'[1]TH Tien 07'!D64</f>
        <v>965040232</v>
      </c>
      <c r="E68" s="161">
        <f>'[1]TH Tien 07'!E64</f>
        <v>702491927</v>
      </c>
      <c r="F68" s="161">
        <f>'[1]TH Tien 07'!F64</f>
        <v>1310257139</v>
      </c>
      <c r="G68" s="161">
        <f>'[1]TH Tien 07'!G64</f>
        <v>560730878</v>
      </c>
      <c r="H68" s="161">
        <f>'[1]TH Tien 07'!H64</f>
        <v>128437909</v>
      </c>
      <c r="I68" s="161">
        <f>'[1]TH Tien 07'!I64</f>
        <v>254028557</v>
      </c>
      <c r="J68" s="161">
        <f>'[1]TH Tien 07'!J64</f>
        <v>46605482</v>
      </c>
      <c r="K68" s="161">
        <f>'[1]TH Tien 07'!K64</f>
        <v>131533013</v>
      </c>
      <c r="L68" s="161">
        <f>'[1]TH Tien 07'!N64</f>
        <v>125917</v>
      </c>
      <c r="M68" s="161">
        <f>'[1]TH Tien 07'!P64</f>
        <v>741285667</v>
      </c>
      <c r="N68" s="161">
        <f>'[1]TH Tien 07'!Q64</f>
        <v>8240594</v>
      </c>
      <c r="O68" s="161">
        <f>'[1]TH Tien 07'!R64</f>
        <v>357275020</v>
      </c>
      <c r="P68" s="161">
        <f>'[1]TH Tien 07'!S64</f>
        <v>77309308</v>
      </c>
      <c r="Q68" s="161">
        <f>'[1]TH Tien 07'!T64</f>
        <v>667787</v>
      </c>
      <c r="R68" s="161">
        <f>'[1]TH Tien 07'!U64</f>
        <v>279297925</v>
      </c>
      <c r="S68" s="161">
        <f>'[1]TH Tien 07'!V64</f>
        <v>1106801281</v>
      </c>
      <c r="T68" s="207">
        <f>'[1]TH Tien 07'!W64</f>
        <v>0.42795483520735084</v>
      </c>
      <c r="U68" s="207">
        <f>'[1]TH Tien 07'!X64</f>
        <v>0.7857462489873336</v>
      </c>
      <c r="V68" s="150">
        <f t="shared" si="7"/>
        <v>1050286217</v>
      </c>
      <c r="W68" s="150">
        <f t="shared" si="8"/>
        <v>300759956</v>
      </c>
      <c r="X68" s="206">
        <f t="shared" si="9"/>
        <v>0.2863599951440665</v>
      </c>
      <c r="Y68" s="206">
        <f t="shared" si="10"/>
        <v>0.6824053933019372</v>
      </c>
      <c r="Z68" s="150">
        <f t="shared" si="11"/>
        <v>1539094250</v>
      </c>
    </row>
    <row r="69" spans="1:26" s="152" customFormat="1" ht="18.75" customHeight="1">
      <c r="A69" s="159">
        <v>54</v>
      </c>
      <c r="B69" s="160" t="str">
        <f>'[1]TH Tien 07'!B65</f>
        <v>Tiền Giang</v>
      </c>
      <c r="C69" s="161">
        <f>'[1]TH Tien 07'!C65</f>
        <v>1533582812.7520003</v>
      </c>
      <c r="D69" s="161">
        <f>'[1]TH Tien 07'!D65</f>
        <v>845759041.7770001</v>
      </c>
      <c r="E69" s="161">
        <f>'[1]TH Tien 07'!E65</f>
        <v>687823770.9750001</v>
      </c>
      <c r="F69" s="161">
        <f>'[1]TH Tien 07'!F65</f>
        <v>1219838664.8760002</v>
      </c>
      <c r="G69" s="161">
        <f>'[1]TH Tien 07'!G65</f>
        <v>508734931.026</v>
      </c>
      <c r="H69" s="161">
        <f>'[1]TH Tien 07'!H65</f>
        <v>121946421.84799999</v>
      </c>
      <c r="I69" s="161">
        <f>'[1]TH Tien 07'!I65</f>
        <v>188610029.469</v>
      </c>
      <c r="J69" s="161">
        <f>'[1]TH Tien 07'!J65</f>
        <v>26843315.382999994</v>
      </c>
      <c r="K69" s="161">
        <f>'[1]TH Tien 07'!K65</f>
        <v>171182188.126</v>
      </c>
      <c r="L69" s="161">
        <f>'[1]TH Tien 07'!N65</f>
        <v>152976.2</v>
      </c>
      <c r="M69" s="161">
        <f>'[1]TH Tien 07'!P65</f>
        <v>700364727.2030002</v>
      </c>
      <c r="N69" s="161">
        <f>'[1]TH Tien 07'!Q65</f>
        <v>10739006.647</v>
      </c>
      <c r="O69" s="161">
        <f>'[1]TH Tien 07'!R65</f>
        <v>313744147.87600017</v>
      </c>
      <c r="P69" s="161">
        <f>'[1]TH Tien 07'!S65</f>
        <v>192778009.43400002</v>
      </c>
      <c r="Q69" s="161">
        <f>'[1]TH Tien 07'!T65</f>
        <v>2736090</v>
      </c>
      <c r="R69" s="161">
        <f>'[1]TH Tien 07'!U65</f>
        <v>118230048.44200015</v>
      </c>
      <c r="S69" s="161">
        <f>'[1]TH Tien 07'!V65</f>
        <v>1024847881.7260003</v>
      </c>
      <c r="T69" s="207">
        <f>'[1]TH Tien 07'!W65</f>
        <v>0.41705099672153306</v>
      </c>
      <c r="U69" s="207">
        <f>'[1]TH Tien 07'!X65</f>
        <v>0.7954175377637487</v>
      </c>
      <c r="V69" s="150">
        <f t="shared" si="7"/>
        <v>926710054.9020001</v>
      </c>
      <c r="W69" s="150">
        <f t="shared" si="8"/>
        <v>215606321.052</v>
      </c>
      <c r="X69" s="206">
        <f t="shared" si="9"/>
        <v>0.23265779831729616</v>
      </c>
      <c r="Y69" s="206">
        <f t="shared" si="10"/>
        <v>0.656479289478038</v>
      </c>
      <c r="Z69" s="150">
        <f t="shared" si="11"/>
        <v>1411636390.9040003</v>
      </c>
    </row>
    <row r="70" spans="1:26" s="152" customFormat="1" ht="18.75" customHeight="1">
      <c r="A70" s="159">
        <v>55</v>
      </c>
      <c r="B70" s="160" t="str">
        <f>'[1]TH Tien 07'!B66</f>
        <v>TT Huế</v>
      </c>
      <c r="C70" s="161">
        <f>'[1]TH Tien 07'!C66</f>
        <v>557545926.2</v>
      </c>
      <c r="D70" s="161">
        <f>'[1]TH Tien 07'!D66</f>
        <v>418435005</v>
      </c>
      <c r="E70" s="161">
        <f>'[1]TH Tien 07'!E66</f>
        <v>139110921.2</v>
      </c>
      <c r="F70" s="161">
        <f>'[1]TH Tien 07'!F66</f>
        <v>181820625.2</v>
      </c>
      <c r="G70" s="161">
        <f>'[1]TH Tien 07'!G66</f>
        <v>103345647.2</v>
      </c>
      <c r="H70" s="161">
        <f>'[1]TH Tien 07'!H66</f>
        <v>5279267</v>
      </c>
      <c r="I70" s="161">
        <f>'[1]TH Tien 07'!I66</f>
        <v>34173724.2</v>
      </c>
      <c r="J70" s="161">
        <f>'[1]TH Tien 07'!J66</f>
        <v>50241706</v>
      </c>
      <c r="K70" s="161">
        <f>'[1]TH Tien 07'!K66</f>
        <v>13630760</v>
      </c>
      <c r="L70" s="161">
        <f>'[1]TH Tien 07'!N66</f>
        <v>20190</v>
      </c>
      <c r="M70" s="161">
        <f>'[1]TH Tien 07'!P66</f>
        <v>72736089</v>
      </c>
      <c r="N70" s="161">
        <f>'[1]TH Tien 07'!Q66</f>
        <v>5738889</v>
      </c>
      <c r="O70" s="161">
        <f>'[1]TH Tien 07'!R66</f>
        <v>375725301.00000006</v>
      </c>
      <c r="P70" s="161">
        <f>'[1]TH Tien 07'!S66</f>
        <v>7604239</v>
      </c>
      <c r="Q70" s="161">
        <f>'[1]TH Tien 07'!T66</f>
        <v>1105496</v>
      </c>
      <c r="R70" s="161">
        <f>'[1]TH Tien 07'!U66</f>
        <v>367015566.00000006</v>
      </c>
      <c r="S70" s="161">
        <f>'[1]TH Tien 07'!V66</f>
        <v>454200279.00000006</v>
      </c>
      <c r="T70" s="207">
        <f>'[1]TH Tien 07'!W66</f>
        <v>0.56839342118817</v>
      </c>
      <c r="U70" s="207">
        <f>'[1]TH Tien 07'!X66</f>
        <v>0.32610878612137545</v>
      </c>
      <c r="V70" s="150">
        <f t="shared" si="7"/>
        <v>162910598.2</v>
      </c>
      <c r="W70" s="150">
        <f t="shared" si="8"/>
        <v>84435620.2</v>
      </c>
      <c r="X70" s="206">
        <f t="shared" si="9"/>
        <v>0.5182942124878896</v>
      </c>
      <c r="Y70" s="206">
        <f t="shared" si="10"/>
        <v>0.29498539425861464</v>
      </c>
      <c r="Z70" s="150">
        <f t="shared" si="11"/>
        <v>552266659.2</v>
      </c>
    </row>
    <row r="71" spans="1:26" s="152" customFormat="1" ht="18.75" customHeight="1">
      <c r="A71" s="159">
        <v>56</v>
      </c>
      <c r="B71" s="160" t="str">
        <f>'[1]TH Tien 07'!B67</f>
        <v>Tuyên Quang</v>
      </c>
      <c r="C71" s="161">
        <f>'[1]TH Tien 07'!C67</f>
        <v>88616263</v>
      </c>
      <c r="D71" s="161">
        <f>'[1]TH Tien 07'!D67</f>
        <v>51987747</v>
      </c>
      <c r="E71" s="161">
        <f>'[1]TH Tien 07'!E67</f>
        <v>36628516</v>
      </c>
      <c r="F71" s="161">
        <f>'[1]TH Tien 07'!F67</f>
        <v>54191002</v>
      </c>
      <c r="G71" s="161">
        <f>'[1]TH Tien 07'!G67</f>
        <v>35234141</v>
      </c>
      <c r="H71" s="161">
        <f>'[1]TH Tien 07'!H67</f>
        <v>11394753</v>
      </c>
      <c r="I71" s="161">
        <f>'[1]TH Tien 07'!I67</f>
        <v>10623835</v>
      </c>
      <c r="J71" s="161">
        <f>'[1]TH Tien 07'!J67</f>
        <v>2012238</v>
      </c>
      <c r="K71" s="161">
        <f>'[1]TH Tien 07'!K67</f>
        <v>10816854</v>
      </c>
      <c r="L71" s="161">
        <f>'[1]TH Tien 07'!N67</f>
        <v>386461</v>
      </c>
      <c r="M71" s="161">
        <f>'[1]TH Tien 07'!P67</f>
        <v>18956861</v>
      </c>
      <c r="N71" s="161">
        <f>'[1]TH Tien 07'!Q67</f>
        <v>0</v>
      </c>
      <c r="O71" s="161">
        <f>'[1]TH Tien 07'!R67</f>
        <v>34425261</v>
      </c>
      <c r="P71" s="161">
        <f>'[1]TH Tien 07'!S67</f>
        <v>30554294</v>
      </c>
      <c r="Q71" s="161">
        <f>'[1]TH Tien 07'!T67</f>
        <v>0</v>
      </c>
      <c r="R71" s="161">
        <f>'[1]TH Tien 07'!U67</f>
        <v>3870967</v>
      </c>
      <c r="S71" s="161">
        <f>'[1]TH Tien 07'!V67</f>
        <v>53382122</v>
      </c>
      <c r="T71" s="207">
        <f>'[1]TH Tien 07'!W67</f>
        <v>0.6501843424116793</v>
      </c>
      <c r="U71" s="207">
        <f>'[1]TH Tien 07'!X67</f>
        <v>0.6115243428850075</v>
      </c>
      <c r="V71" s="150">
        <f t="shared" si="7"/>
        <v>31979395</v>
      </c>
      <c r="W71" s="150">
        <f t="shared" si="8"/>
        <v>13022534</v>
      </c>
      <c r="X71" s="206">
        <f t="shared" si="9"/>
        <v>0.40721639668292664</v>
      </c>
      <c r="Y71" s="206">
        <f t="shared" si="10"/>
        <v>0.41412548135875615</v>
      </c>
      <c r="Z71" s="150">
        <f t="shared" si="11"/>
        <v>77221510</v>
      </c>
    </row>
    <row r="72" spans="1:26" s="152" customFormat="1" ht="18.75" customHeight="1">
      <c r="A72" s="159">
        <v>57</v>
      </c>
      <c r="B72" s="160" t="str">
        <f>'[1]TH Tien 07'!B68</f>
        <v>Thái Bình</v>
      </c>
      <c r="C72" s="161">
        <f>'[1]TH Tien 07'!C68</f>
        <v>594401343</v>
      </c>
      <c r="D72" s="161">
        <f>'[1]TH Tien 07'!D68</f>
        <v>328413478</v>
      </c>
      <c r="E72" s="161">
        <f>'[1]TH Tien 07'!E68</f>
        <v>265987865</v>
      </c>
      <c r="F72" s="161">
        <f>'[1]TH Tien 07'!F68</f>
        <v>268222601</v>
      </c>
      <c r="G72" s="161">
        <f>'[1]TH Tien 07'!G68</f>
        <v>115374700</v>
      </c>
      <c r="H72" s="161">
        <f>'[1]TH Tien 07'!H68</f>
        <v>10141471</v>
      </c>
      <c r="I72" s="161">
        <f>'[1]TH Tien 07'!I68</f>
        <v>28838365</v>
      </c>
      <c r="J72" s="161">
        <f>'[1]TH Tien 07'!J68</f>
        <v>5952795</v>
      </c>
      <c r="K72" s="161">
        <f>'[1]TH Tien 07'!K68</f>
        <v>70307511</v>
      </c>
      <c r="L72" s="161">
        <f>'[1]TH Tien 07'!N68</f>
        <v>134558</v>
      </c>
      <c r="M72" s="161">
        <f>'[1]TH Tien 07'!P68</f>
        <v>123023886</v>
      </c>
      <c r="N72" s="161">
        <f>'[1]TH Tien 07'!Q68</f>
        <v>29824015</v>
      </c>
      <c r="O72" s="161">
        <f>'[1]TH Tien 07'!R68</f>
        <v>326178742</v>
      </c>
      <c r="P72" s="161">
        <f>'[1]TH Tien 07'!S68</f>
        <v>28385864</v>
      </c>
      <c r="Q72" s="161">
        <f>'[1]TH Tien 07'!T68</f>
        <v>166419</v>
      </c>
      <c r="R72" s="161">
        <f>'[1]TH Tien 07'!U68</f>
        <v>297626459</v>
      </c>
      <c r="S72" s="161">
        <f>'[1]TH Tien 07'!V68</f>
        <v>479026643</v>
      </c>
      <c r="T72" s="207">
        <f>'[1]TH Tien 07'!W68</f>
        <v>0.430145332905783</v>
      </c>
      <c r="U72" s="207">
        <f>'[1]TH Tien 07'!X68</f>
        <v>0.45124830917483305</v>
      </c>
      <c r="V72" s="150">
        <f t="shared" si="7"/>
        <v>187773619</v>
      </c>
      <c r="W72" s="150">
        <f t="shared" si="8"/>
        <v>34925718</v>
      </c>
      <c r="X72" s="206">
        <f t="shared" si="9"/>
        <v>0.18599906731307128</v>
      </c>
      <c r="Y72" s="206">
        <f t="shared" si="10"/>
        <v>0.32138715663840767</v>
      </c>
      <c r="Z72" s="150">
        <f t="shared" si="11"/>
        <v>584259872</v>
      </c>
    </row>
    <row r="73" spans="1:26" s="152" customFormat="1" ht="18.75" customHeight="1">
      <c r="A73" s="159">
        <v>58</v>
      </c>
      <c r="B73" s="160" t="str">
        <f>'[1]TH Tien 07'!B69</f>
        <v>Thái Nguyên</v>
      </c>
      <c r="C73" s="161">
        <f>'[1]TH Tien 07'!C69</f>
        <v>709431292</v>
      </c>
      <c r="D73" s="161">
        <f>'[1]TH Tien 07'!D69</f>
        <v>135480843</v>
      </c>
      <c r="E73" s="161">
        <f>'[1]TH Tien 07'!E69</f>
        <v>573950449</v>
      </c>
      <c r="F73" s="161">
        <f>'[1]TH Tien 07'!F69</f>
        <v>643887530</v>
      </c>
      <c r="G73" s="161">
        <f>'[1]TH Tien 07'!G69</f>
        <v>454337146</v>
      </c>
      <c r="H73" s="161">
        <f>'[1]TH Tien 07'!H69</f>
        <v>305098243</v>
      </c>
      <c r="I73" s="161">
        <f>'[1]TH Tien 07'!I69</f>
        <v>109319985</v>
      </c>
      <c r="J73" s="161">
        <f>'[1]TH Tien 07'!J69</f>
        <v>6525488</v>
      </c>
      <c r="K73" s="161">
        <f>'[1]TH Tien 07'!K69</f>
        <v>32261476</v>
      </c>
      <c r="L73" s="161">
        <f>'[1]TH Tien 07'!N69</f>
        <v>1131954</v>
      </c>
      <c r="M73" s="161">
        <f>'[1]TH Tien 07'!P69</f>
        <v>175201858</v>
      </c>
      <c r="N73" s="161">
        <f>'[1]TH Tien 07'!Q69</f>
        <v>14348526</v>
      </c>
      <c r="O73" s="161">
        <f>'[1]TH Tien 07'!R69</f>
        <v>65543762</v>
      </c>
      <c r="P73" s="161">
        <f>'[1]TH Tien 07'!S69</f>
        <v>38655738</v>
      </c>
      <c r="Q73" s="161">
        <f>'[1]TH Tien 07'!T69</f>
        <v>2477653</v>
      </c>
      <c r="R73" s="161">
        <f>'[1]TH Tien 07'!U69</f>
        <v>24410371</v>
      </c>
      <c r="S73" s="161">
        <f>'[1]TH Tien 07'!V69</f>
        <v>255094146</v>
      </c>
      <c r="T73" s="207">
        <f>'[1]TH Tien 07'!W69</f>
        <v>0.7056156934736724</v>
      </c>
      <c r="U73" s="207">
        <f>'[1]TH Tien 07'!X69</f>
        <v>0.9076108387956476</v>
      </c>
      <c r="V73" s="150">
        <f t="shared" si="7"/>
        <v>306527811</v>
      </c>
      <c r="W73" s="150">
        <f t="shared" si="8"/>
        <v>116977427</v>
      </c>
      <c r="X73" s="206">
        <f t="shared" si="9"/>
        <v>0.3816209257436677</v>
      </c>
      <c r="Y73" s="206">
        <f t="shared" si="10"/>
        <v>0.758107237976483</v>
      </c>
      <c r="Z73" s="150">
        <f t="shared" si="11"/>
        <v>404333049</v>
      </c>
    </row>
    <row r="74" spans="1:26" s="152" customFormat="1" ht="18.75" customHeight="1">
      <c r="A74" s="159">
        <v>59</v>
      </c>
      <c r="B74" s="160" t="str">
        <f>'[1]TH Tien 07'!B70</f>
        <v>Thanh Hóa</v>
      </c>
      <c r="C74" s="161">
        <f>'[1]TH Tien 07'!C70</f>
        <v>633221447</v>
      </c>
      <c r="D74" s="161">
        <f>'[1]TH Tien 07'!D70</f>
        <v>364750982</v>
      </c>
      <c r="E74" s="161">
        <f>'[1]TH Tien 07'!E70</f>
        <v>268470465</v>
      </c>
      <c r="F74" s="161">
        <f>'[1]TH Tien 07'!F70</f>
        <v>528415271.996</v>
      </c>
      <c r="G74" s="161">
        <f>'[1]TH Tien 07'!G70</f>
        <v>134714891</v>
      </c>
      <c r="H74" s="161">
        <f>'[1]TH Tien 07'!H70</f>
        <v>10714770</v>
      </c>
      <c r="I74" s="161">
        <f>'[1]TH Tien 07'!I70</f>
        <v>71498731</v>
      </c>
      <c r="J74" s="161">
        <f>'[1]TH Tien 07'!J70</f>
        <v>16508811</v>
      </c>
      <c r="K74" s="161">
        <f>'[1]TH Tien 07'!K70</f>
        <v>35690492</v>
      </c>
      <c r="L74" s="161">
        <f>'[1]TH Tien 07'!N70</f>
        <v>302087</v>
      </c>
      <c r="M74" s="161">
        <f>'[1]TH Tien 07'!P70</f>
        <v>389582779.996</v>
      </c>
      <c r="N74" s="161">
        <f>'[1]TH Tien 07'!Q70</f>
        <v>4117601</v>
      </c>
      <c r="O74" s="161">
        <f>'[1]TH Tien 07'!R70</f>
        <v>104806175.00400001</v>
      </c>
      <c r="P74" s="161">
        <f>'[1]TH Tien 07'!S70</f>
        <v>38104400</v>
      </c>
      <c r="Q74" s="161">
        <f>'[1]TH Tien 07'!T70</f>
        <v>320144</v>
      </c>
      <c r="R74" s="161">
        <f>'[1]TH Tien 07'!U70</f>
        <v>66381631.00400001</v>
      </c>
      <c r="S74" s="161">
        <f>'[1]TH Tien 07'!V70</f>
        <v>498506556</v>
      </c>
      <c r="T74" s="207">
        <f>'[1]TH Tien 07'!W70</f>
        <v>0.254941327662876</v>
      </c>
      <c r="U74" s="207">
        <f>'[1]TH Tien 07'!X70</f>
        <v>0.8344873258785879</v>
      </c>
      <c r="V74" s="150">
        <f t="shared" si="7"/>
        <v>482010009.996</v>
      </c>
      <c r="W74" s="150">
        <f t="shared" si="8"/>
        <v>88309629</v>
      </c>
      <c r="X74" s="206">
        <f t="shared" si="9"/>
        <v>0.18321119306367278</v>
      </c>
      <c r="Y74" s="206">
        <f t="shared" si="10"/>
        <v>0.7743049637939867</v>
      </c>
      <c r="Z74" s="150">
        <f t="shared" si="11"/>
        <v>622506677</v>
      </c>
    </row>
    <row r="75" spans="1:26" s="152" customFormat="1" ht="18.75" customHeight="1">
      <c r="A75" s="159">
        <v>60</v>
      </c>
      <c r="B75" s="160" t="str">
        <f>'[1]TH Tien 07'!B71</f>
        <v>Trà Vinh</v>
      </c>
      <c r="C75" s="161">
        <f>'[1]TH Tien 07'!C71</f>
        <v>721581391</v>
      </c>
      <c r="D75" s="161">
        <f>'[1]TH Tien 07'!D71</f>
        <v>447726862</v>
      </c>
      <c r="E75" s="161">
        <f>'[1]TH Tien 07'!E71</f>
        <v>273854529</v>
      </c>
      <c r="F75" s="161">
        <f>'[1]TH Tien 07'!F71</f>
        <v>535948253</v>
      </c>
      <c r="G75" s="161">
        <f>'[1]TH Tien 07'!G71</f>
        <v>228924553</v>
      </c>
      <c r="H75" s="161">
        <f>'[1]TH Tien 07'!H71</f>
        <v>35509376</v>
      </c>
      <c r="I75" s="161">
        <f>'[1]TH Tien 07'!I71</f>
        <v>86634482</v>
      </c>
      <c r="J75" s="161">
        <f>'[1]TH Tien 07'!J71</f>
        <v>31387783</v>
      </c>
      <c r="K75" s="161">
        <f>'[1]TH Tien 07'!K71</f>
        <v>75267595</v>
      </c>
      <c r="L75" s="161">
        <f>'[1]TH Tien 07'!N71</f>
        <v>125317</v>
      </c>
      <c r="M75" s="161">
        <f>'[1]TH Tien 07'!P71</f>
        <v>306861125</v>
      </c>
      <c r="N75" s="161">
        <f>'[1]TH Tien 07'!Q71</f>
        <v>162575</v>
      </c>
      <c r="O75" s="161">
        <f>'[1]TH Tien 07'!R71</f>
        <v>185633138</v>
      </c>
      <c r="P75" s="161">
        <f>'[1]TH Tien 07'!S71</f>
        <v>33874905</v>
      </c>
      <c r="Q75" s="161">
        <f>'[1]TH Tien 07'!T71</f>
        <v>136404</v>
      </c>
      <c r="R75" s="161">
        <f>'[1]TH Tien 07'!U71</f>
        <v>151621829</v>
      </c>
      <c r="S75" s="161">
        <f>'[1]TH Tien 07'!V71</f>
        <v>492656838</v>
      </c>
      <c r="T75" s="207">
        <f>'[1]TH Tien 07'!W71</f>
        <v>0.4271392839114264</v>
      </c>
      <c r="U75" s="207">
        <f>'[1]TH Tien 07'!X71</f>
        <v>0.7427412343010381</v>
      </c>
      <c r="V75" s="150">
        <f t="shared" si="7"/>
        <v>425171282</v>
      </c>
      <c r="W75" s="150">
        <f t="shared" si="8"/>
        <v>118147582</v>
      </c>
      <c r="X75" s="206">
        <f t="shared" si="9"/>
        <v>0.27788231943661706</v>
      </c>
      <c r="Y75" s="206">
        <f t="shared" si="10"/>
        <v>0.6197181530571539</v>
      </c>
      <c r="Z75" s="150">
        <f t="shared" si="11"/>
        <v>686072015</v>
      </c>
    </row>
    <row r="76" spans="1:26" s="152" customFormat="1" ht="18.75" customHeight="1">
      <c r="A76" s="159">
        <v>61</v>
      </c>
      <c r="B76" s="160" t="str">
        <f>'[1]TH Tien 07'!B72</f>
        <v>Vĩnh Long</v>
      </c>
      <c r="C76" s="161">
        <f>'[1]TH Tien 07'!C72</f>
        <v>1151906841.321</v>
      </c>
      <c r="D76" s="161">
        <f>'[1]TH Tien 07'!D72</f>
        <v>593622483.3</v>
      </c>
      <c r="E76" s="161">
        <f>'[1]TH Tien 07'!E72</f>
        <v>558284358.021</v>
      </c>
      <c r="F76" s="161">
        <f>'[1]TH Tien 07'!F72</f>
        <v>1031853492.894</v>
      </c>
      <c r="G76" s="161">
        <f>'[1]TH Tien 07'!G72</f>
        <v>364352399.383</v>
      </c>
      <c r="H76" s="161">
        <f>'[1]TH Tien 07'!H72</f>
        <v>30252144</v>
      </c>
      <c r="I76" s="161">
        <f>'[1]TH Tien 07'!I72</f>
        <v>78666472</v>
      </c>
      <c r="J76" s="161">
        <f>'[1]TH Tien 07'!J72</f>
        <v>220596105</v>
      </c>
      <c r="K76" s="161">
        <f>'[1]TH Tien 07'!K72</f>
        <v>34816933.383</v>
      </c>
      <c r="L76" s="161">
        <f>'[1]TH Tien 07'!N72</f>
        <v>20745</v>
      </c>
      <c r="M76" s="161">
        <f>'[1]TH Tien 07'!P72</f>
        <v>667443667.511</v>
      </c>
      <c r="N76" s="161">
        <f>'[1]TH Tien 07'!Q72</f>
        <v>57426</v>
      </c>
      <c r="O76" s="161">
        <f>'[1]TH Tien 07'!R72</f>
        <v>120053348.42700005</v>
      </c>
      <c r="P76" s="161">
        <f>'[1]TH Tien 07'!S72</f>
        <v>77985164.17999999</v>
      </c>
      <c r="Q76" s="161">
        <f>'[1]TH Tien 07'!T72</f>
        <v>5291124</v>
      </c>
      <c r="R76" s="161">
        <f>'[1]TH Tien 07'!U72</f>
        <v>36777060.24700005</v>
      </c>
      <c r="S76" s="161">
        <f>'[1]TH Tien 07'!V72</f>
        <v>787554441.9380001</v>
      </c>
      <c r="T76" s="207">
        <f>'[1]TH Tien 07'!W72</f>
        <v>0.35310477882001906</v>
      </c>
      <c r="U76" s="207">
        <f>'[1]TH Tien 07'!X72</f>
        <v>0.8957785958721075</v>
      </c>
      <c r="V76" s="150">
        <f t="shared" si="7"/>
        <v>966784415.511</v>
      </c>
      <c r="W76" s="150">
        <f t="shared" si="8"/>
        <v>299283322</v>
      </c>
      <c r="X76" s="206">
        <f t="shared" si="9"/>
        <v>0.30956572861366605</v>
      </c>
      <c r="Y76" s="206">
        <f t="shared" si="10"/>
        <v>0.8619269529384598</v>
      </c>
      <c r="Z76" s="150">
        <f t="shared" si="11"/>
        <v>1121654697.321</v>
      </c>
    </row>
    <row r="77" spans="1:26" s="152" customFormat="1" ht="18.75" customHeight="1">
      <c r="A77" s="159">
        <v>62</v>
      </c>
      <c r="B77" s="160" t="str">
        <f>'[1]TH Tien 07'!B73</f>
        <v>Vĩnh Phúc</v>
      </c>
      <c r="C77" s="161">
        <f>'[1]TH Tien 07'!C73</f>
        <v>519365129</v>
      </c>
      <c r="D77" s="161">
        <f>'[1]TH Tien 07'!D73</f>
        <v>253095490</v>
      </c>
      <c r="E77" s="161">
        <f>'[1]TH Tien 07'!E73</f>
        <v>266269639</v>
      </c>
      <c r="F77" s="161">
        <f>'[1]TH Tien 07'!F73</f>
        <v>326093849</v>
      </c>
      <c r="G77" s="161">
        <f>'[1]TH Tien 07'!G73</f>
        <v>149184953</v>
      </c>
      <c r="H77" s="161">
        <f>'[1]TH Tien 07'!H73</f>
        <v>22463334</v>
      </c>
      <c r="I77" s="161">
        <f>'[1]TH Tien 07'!I73</f>
        <v>59205236</v>
      </c>
      <c r="J77" s="161">
        <f>'[1]TH Tien 07'!J73</f>
        <v>15462292</v>
      </c>
      <c r="K77" s="161">
        <f>'[1]TH Tien 07'!K73</f>
        <v>51620338</v>
      </c>
      <c r="L77" s="161">
        <f>'[1]TH Tien 07'!N73</f>
        <v>433753</v>
      </c>
      <c r="M77" s="161">
        <f>'[1]TH Tien 07'!P73</f>
        <v>165639852</v>
      </c>
      <c r="N77" s="161">
        <f>'[1]TH Tien 07'!Q73</f>
        <v>11269044</v>
      </c>
      <c r="O77" s="161">
        <f>'[1]TH Tien 07'!R73</f>
        <v>193271280</v>
      </c>
      <c r="P77" s="161">
        <f>'[1]TH Tien 07'!S73</f>
        <v>20805549</v>
      </c>
      <c r="Q77" s="161">
        <f>'[1]TH Tien 07'!T73</f>
        <v>79064</v>
      </c>
      <c r="R77" s="161">
        <f>'[1]TH Tien 07'!U73</f>
        <v>172386667</v>
      </c>
      <c r="S77" s="161">
        <f>'[1]TH Tien 07'!V73</f>
        <v>370180176</v>
      </c>
      <c r="T77" s="207">
        <f>'[1]TH Tien 07'!W73</f>
        <v>0.45749085257968175</v>
      </c>
      <c r="U77" s="207">
        <f>'[1]TH Tien 07'!X73</f>
        <v>0.6278701260284265</v>
      </c>
      <c r="V77" s="150">
        <f t="shared" si="7"/>
        <v>252010177</v>
      </c>
      <c r="W77" s="150">
        <f t="shared" si="8"/>
        <v>75101281</v>
      </c>
      <c r="X77" s="206">
        <f t="shared" si="9"/>
        <v>0.29800892128257184</v>
      </c>
      <c r="Y77" s="206">
        <f t="shared" si="10"/>
        <v>0.5071629435349494</v>
      </c>
      <c r="Z77" s="150">
        <f t="shared" si="11"/>
        <v>496901795</v>
      </c>
    </row>
    <row r="78" spans="1:26" s="152" customFormat="1" ht="18.75" customHeight="1">
      <c r="A78" s="159">
        <v>63</v>
      </c>
      <c r="B78" s="160" t="str">
        <f>'[1]TH Tien 07'!B74</f>
        <v>Yên Bái</v>
      </c>
      <c r="C78" s="161">
        <f>'[1]TH Tien 07'!C74</f>
        <v>117033753</v>
      </c>
      <c r="D78" s="161">
        <f>'[1]TH Tien 07'!D74</f>
        <v>47063865</v>
      </c>
      <c r="E78" s="161">
        <f>'[1]TH Tien 07'!E74</f>
        <v>69969888</v>
      </c>
      <c r="F78" s="161">
        <f>'[1]TH Tien 07'!F74</f>
        <v>91904612</v>
      </c>
      <c r="G78" s="161">
        <f>'[1]TH Tien 07'!G74</f>
        <v>34254789</v>
      </c>
      <c r="H78" s="161">
        <f>'[1]TH Tien 07'!H74</f>
        <v>4692996</v>
      </c>
      <c r="I78" s="161">
        <f>'[1]TH Tien 07'!I74</f>
        <v>11662375</v>
      </c>
      <c r="J78" s="161">
        <f>'[1]TH Tien 07'!J74</f>
        <v>15167086</v>
      </c>
      <c r="K78" s="161">
        <f>'[1]TH Tien 07'!K74</f>
        <v>2230218</v>
      </c>
      <c r="L78" s="161">
        <f>'[1]TH Tien 07'!N74</f>
        <v>502114</v>
      </c>
      <c r="M78" s="161">
        <f>'[1]TH Tien 07'!P74</f>
        <v>57649778</v>
      </c>
      <c r="N78" s="161">
        <f>'[1]TH Tien 07'!Q74</f>
        <v>45</v>
      </c>
      <c r="O78" s="161">
        <f>'[1]TH Tien 07'!R74</f>
        <v>25129141</v>
      </c>
      <c r="P78" s="161">
        <f>'[1]TH Tien 07'!S74</f>
        <v>11534922</v>
      </c>
      <c r="Q78" s="161">
        <f>'[1]TH Tien 07'!T74</f>
        <v>13594219</v>
      </c>
      <c r="R78" s="161">
        <f>'[1]TH Tien 07'!U74</f>
        <v>0</v>
      </c>
      <c r="S78" s="161">
        <f>'[1]TH Tien 07'!V74</f>
        <v>82778964</v>
      </c>
      <c r="T78" s="207">
        <f>'[1]TH Tien 07'!W74</f>
        <v>0.37272111001349967</v>
      </c>
      <c r="U78" s="207">
        <f>'[1]TH Tien 07'!X74</f>
        <v>0.7852829602072148</v>
      </c>
      <c r="V78" s="150">
        <f t="shared" si="7"/>
        <v>84981398</v>
      </c>
      <c r="W78" s="150">
        <f t="shared" si="8"/>
        <v>27331575</v>
      </c>
      <c r="X78" s="206">
        <f t="shared" si="9"/>
        <v>0.32161832640126725</v>
      </c>
      <c r="Y78" s="206">
        <f t="shared" si="10"/>
        <v>0.7564609699042708</v>
      </c>
      <c r="Z78" s="150">
        <f t="shared" si="11"/>
        <v>112340757</v>
      </c>
    </row>
    <row r="79" spans="2:22" s="142" customFormat="1" ht="17.25" customHeight="1">
      <c r="B79" s="235"/>
      <c r="C79" s="235"/>
      <c r="D79" s="235"/>
      <c r="E79" s="235"/>
      <c r="F79" s="153"/>
      <c r="G79" s="153"/>
      <c r="H79" s="153"/>
      <c r="I79" s="153"/>
      <c r="J79" s="153"/>
      <c r="K79" s="153"/>
      <c r="L79" s="153"/>
      <c r="M79" s="153"/>
      <c r="N79" s="153"/>
      <c r="O79" s="153"/>
      <c r="P79" s="386" t="s">
        <v>390</v>
      </c>
      <c r="Q79" s="386"/>
      <c r="R79" s="386"/>
      <c r="S79" s="386"/>
      <c r="T79" s="386"/>
      <c r="U79" s="386"/>
      <c r="V79" s="154"/>
    </row>
    <row r="80" spans="3:18" ht="15.75">
      <c r="C80" s="456" t="s">
        <v>372</v>
      </c>
      <c r="D80" s="456"/>
      <c r="E80" s="456"/>
      <c r="P80" s="382" t="s">
        <v>387</v>
      </c>
      <c r="Q80" s="382"/>
      <c r="R80" s="382"/>
    </row>
    <row r="81" spans="16:18" ht="15.75">
      <c r="P81" s="382"/>
      <c r="Q81" s="382"/>
      <c r="R81" s="382"/>
    </row>
    <row r="88" spans="3:18" ht="15.75">
      <c r="C88" s="456" t="s">
        <v>373</v>
      </c>
      <c r="D88" s="456"/>
      <c r="E88" s="456"/>
      <c r="P88" s="456" t="s">
        <v>388</v>
      </c>
      <c r="Q88" s="456"/>
      <c r="R88" s="456"/>
    </row>
  </sheetData>
  <sheetProtection/>
  <mergeCells count="47">
    <mergeCell ref="A12:B12"/>
    <mergeCell ref="P81:R81"/>
    <mergeCell ref="C88:E88"/>
    <mergeCell ref="P88:R88"/>
    <mergeCell ref="P79:U79"/>
    <mergeCell ref="C80:E80"/>
    <mergeCell ref="P80:R80"/>
    <mergeCell ref="M9:M11"/>
    <mergeCell ref="N9:N11"/>
    <mergeCell ref="P9:P11"/>
    <mergeCell ref="Q9:Q11"/>
    <mergeCell ref="C8:C11"/>
    <mergeCell ref="D8:E8"/>
    <mergeCell ref="F8:F11"/>
    <mergeCell ref="D9:D11"/>
    <mergeCell ref="J10:J11"/>
    <mergeCell ref="I10:I11"/>
    <mergeCell ref="U7:U11"/>
    <mergeCell ref="Z7:Z11"/>
    <mergeCell ref="G8:N8"/>
    <mergeCell ref="O8:O11"/>
    <mergeCell ref="P8:R8"/>
    <mergeCell ref="X7:X11"/>
    <mergeCell ref="L10:L11"/>
    <mergeCell ref="W7:W11"/>
    <mergeCell ref="R9:R11"/>
    <mergeCell ref="H10:H11"/>
    <mergeCell ref="B6:B11"/>
    <mergeCell ref="K10:K11"/>
    <mergeCell ref="F6:U6"/>
    <mergeCell ref="E9:E11"/>
    <mergeCell ref="G9:G11"/>
    <mergeCell ref="V6:Z6"/>
    <mergeCell ref="F7:N7"/>
    <mergeCell ref="O7:R7"/>
    <mergeCell ref="S7:S11"/>
    <mergeCell ref="T7:T11"/>
    <mergeCell ref="C6:E7"/>
    <mergeCell ref="V7:V11"/>
    <mergeCell ref="H9:L9"/>
    <mergeCell ref="Y7:Y11"/>
    <mergeCell ref="B1:H1"/>
    <mergeCell ref="B2:H2"/>
    <mergeCell ref="A3:J3"/>
    <mergeCell ref="A4:U4"/>
    <mergeCell ref="Q5:U5"/>
    <mergeCell ref="A6:A11"/>
  </mergeCells>
  <printOptions/>
  <pageMargins left="0.1968503937007874" right="0.1968503937007874" top="0.2755905511811024" bottom="0.35433070866141736" header="0.2362204724409449" footer="0.31496062992125984"/>
  <pageSetup horizontalDpi="600" verticalDpi="600" orientation="landscape" paperSize="9" r:id="rId4"/>
  <headerFooter>
    <oddFooter>&amp;C&amp;P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7030A0"/>
  </sheetPr>
  <dimension ref="A1:AC90"/>
  <sheetViews>
    <sheetView view="pageBreakPreview" zoomScaleNormal="115" zoomScaleSheetLayoutView="100" workbookViewId="0" topLeftCell="A1">
      <selection activeCell="P84" sqref="P84"/>
    </sheetView>
  </sheetViews>
  <sheetFormatPr defaultColWidth="9.00390625" defaultRowHeight="15.75"/>
  <cols>
    <col min="1" max="1" width="3.50390625" style="7" customWidth="1"/>
    <col min="2" max="2" width="13.75390625" style="7" customWidth="1"/>
    <col min="3" max="21" width="6.00390625" style="7" customWidth="1"/>
    <col min="22" max="24" width="6.875" style="7" hidden="1" customWidth="1"/>
    <col min="25" max="16384" width="9.00390625" style="7" customWidth="1"/>
  </cols>
  <sheetData>
    <row r="1" spans="2:7" ht="15.75">
      <c r="B1" s="416" t="s">
        <v>383</v>
      </c>
      <c r="C1" s="416"/>
      <c r="D1" s="416"/>
      <c r="E1" s="416"/>
      <c r="F1" s="416"/>
      <c r="G1" s="416"/>
    </row>
    <row r="2" spans="2:7" ht="30.75" customHeight="1">
      <c r="B2" s="417" t="s">
        <v>384</v>
      </c>
      <c r="C2" s="417"/>
      <c r="D2" s="417"/>
      <c r="E2" s="417"/>
      <c r="F2" s="417"/>
      <c r="G2" s="417"/>
    </row>
    <row r="3" spans="1:22" ht="16.5" customHeight="1">
      <c r="A3" s="462" t="s">
        <v>402</v>
      </c>
      <c r="B3" s="462"/>
      <c r="C3" s="462"/>
      <c r="D3" s="462"/>
      <c r="E3" s="462"/>
      <c r="F3" s="462"/>
      <c r="G3" s="462"/>
      <c r="H3" s="462"/>
      <c r="I3" s="462"/>
      <c r="J3" s="462"/>
      <c r="K3" s="462"/>
      <c r="L3" s="462"/>
      <c r="M3" s="462"/>
      <c r="N3" s="462"/>
      <c r="O3" s="462"/>
      <c r="P3" s="462"/>
      <c r="Q3" s="462"/>
      <c r="R3" s="462"/>
      <c r="S3" s="462"/>
      <c r="T3" s="462"/>
      <c r="U3" s="462"/>
      <c r="V3" s="208"/>
    </row>
    <row r="4" spans="1:22" ht="21" customHeight="1">
      <c r="A4" s="462"/>
      <c r="B4" s="462"/>
      <c r="C4" s="462"/>
      <c r="D4" s="462"/>
      <c r="E4" s="462"/>
      <c r="F4" s="462"/>
      <c r="G4" s="462"/>
      <c r="H4" s="462"/>
      <c r="I4" s="462"/>
      <c r="J4" s="462"/>
      <c r="K4" s="462"/>
      <c r="L4" s="462"/>
      <c r="M4" s="462"/>
      <c r="N4" s="462"/>
      <c r="O4" s="462"/>
      <c r="P4" s="462"/>
      <c r="Q4" s="462"/>
      <c r="R4" s="462"/>
      <c r="S4" s="462"/>
      <c r="T4" s="462"/>
      <c r="U4" s="462"/>
      <c r="V4" s="208"/>
    </row>
    <row r="5" spans="1:21" ht="17.25" customHeight="1">
      <c r="A5" s="462" t="str">
        <f>TT!B3</f>
        <v>03 tháng năm 2017</v>
      </c>
      <c r="B5" s="480"/>
      <c r="C5" s="480"/>
      <c r="D5" s="480"/>
      <c r="E5" s="480"/>
      <c r="F5" s="480"/>
      <c r="G5" s="480"/>
      <c r="H5" s="480"/>
      <c r="I5" s="480"/>
      <c r="J5" s="480"/>
      <c r="K5" s="480"/>
      <c r="L5" s="480"/>
      <c r="M5" s="480"/>
      <c r="N5" s="480"/>
      <c r="O5" s="480"/>
      <c r="P5" s="480"/>
      <c r="Q5" s="480"/>
      <c r="R5" s="480"/>
      <c r="S5" s="480"/>
      <c r="T5" s="480"/>
      <c r="U5" s="480"/>
    </row>
    <row r="6" spans="1:21" ht="42" customHeight="1">
      <c r="A6" s="481" t="str">
        <f>TT!B4</f>
        <v>(Ban hành kèm theo Báo cáo số  10 /BC-TKDLCT ngày 10 tháng 01 năm 2017 của Trung tâm Thống kê, Quản lý dữ liệu và Ứng dụng công nghệ thông tin)</v>
      </c>
      <c r="B6" s="481"/>
      <c r="C6" s="481"/>
      <c r="D6" s="481"/>
      <c r="E6" s="481"/>
      <c r="F6" s="481"/>
      <c r="G6" s="481"/>
      <c r="H6" s="481"/>
      <c r="I6" s="481"/>
      <c r="J6" s="481"/>
      <c r="K6" s="481"/>
      <c r="L6" s="481"/>
      <c r="M6" s="481"/>
      <c r="N6" s="481"/>
      <c r="O6" s="481"/>
      <c r="P6" s="481"/>
      <c r="Q6" s="481"/>
      <c r="R6" s="481"/>
      <c r="S6" s="481"/>
      <c r="T6" s="481"/>
      <c r="U6" s="481"/>
    </row>
    <row r="7" spans="16:21" ht="15" customHeight="1">
      <c r="P7" s="484" t="s">
        <v>99</v>
      </c>
      <c r="Q7" s="484"/>
      <c r="R7" s="484"/>
      <c r="S7" s="484"/>
      <c r="T7" s="484"/>
      <c r="U7" s="484"/>
    </row>
    <row r="8" spans="1:21" ht="19.5" customHeight="1">
      <c r="A8" s="482" t="s">
        <v>58</v>
      </c>
      <c r="B8" s="474" t="s">
        <v>32</v>
      </c>
      <c r="C8" s="457" t="s">
        <v>237</v>
      </c>
      <c r="D8" s="458"/>
      <c r="E8" s="459"/>
      <c r="F8" s="468" t="s">
        <v>100</v>
      </c>
      <c r="G8" s="469"/>
      <c r="H8" s="469"/>
      <c r="I8" s="469"/>
      <c r="J8" s="469"/>
      <c r="K8" s="469"/>
      <c r="L8" s="469"/>
      <c r="M8" s="469"/>
      <c r="N8" s="469"/>
      <c r="O8" s="470"/>
      <c r="P8" s="474" t="s">
        <v>101</v>
      </c>
      <c r="Q8" s="474"/>
      <c r="R8" s="474"/>
      <c r="S8" s="474"/>
      <c r="T8" s="474"/>
      <c r="U8" s="474"/>
    </row>
    <row r="9" spans="1:21" ht="18" customHeight="1">
      <c r="A9" s="482"/>
      <c r="B9" s="474"/>
      <c r="C9" s="460"/>
      <c r="D9" s="461"/>
      <c r="E9" s="461"/>
      <c r="F9" s="457" t="s">
        <v>371</v>
      </c>
      <c r="G9" s="458"/>
      <c r="H9" s="459"/>
      <c r="I9" s="474" t="s">
        <v>103</v>
      </c>
      <c r="J9" s="474"/>
      <c r="K9" s="474"/>
      <c r="L9" s="474"/>
      <c r="M9" s="474"/>
      <c r="N9" s="474"/>
      <c r="O9" s="474"/>
      <c r="P9" s="465" t="s">
        <v>17</v>
      </c>
      <c r="Q9" s="468" t="s">
        <v>7</v>
      </c>
      <c r="R9" s="469"/>
      <c r="S9" s="469"/>
      <c r="T9" s="469"/>
      <c r="U9" s="470"/>
    </row>
    <row r="10" spans="1:22" ht="37.5" customHeight="1">
      <c r="A10" s="482"/>
      <c r="B10" s="474"/>
      <c r="C10" s="460"/>
      <c r="D10" s="461"/>
      <c r="E10" s="461"/>
      <c r="F10" s="471"/>
      <c r="G10" s="472"/>
      <c r="H10" s="473"/>
      <c r="I10" s="474" t="s">
        <v>104</v>
      </c>
      <c r="J10" s="474"/>
      <c r="K10" s="474"/>
      <c r="L10" s="474" t="s">
        <v>105</v>
      </c>
      <c r="M10" s="474"/>
      <c r="N10" s="474"/>
      <c r="O10" s="474"/>
      <c r="P10" s="466"/>
      <c r="Q10" s="465" t="s">
        <v>106</v>
      </c>
      <c r="R10" s="465" t="s">
        <v>107</v>
      </c>
      <c r="S10" s="465" t="s">
        <v>108</v>
      </c>
      <c r="T10" s="465" t="s">
        <v>109</v>
      </c>
      <c r="U10" s="465" t="s">
        <v>110</v>
      </c>
      <c r="V10" s="7" t="s">
        <v>5</v>
      </c>
    </row>
    <row r="11" spans="1:21" ht="18.75" customHeight="1">
      <c r="A11" s="482"/>
      <c r="B11" s="474"/>
      <c r="C11" s="465" t="s">
        <v>17</v>
      </c>
      <c r="D11" s="457" t="s">
        <v>7</v>
      </c>
      <c r="E11" s="458"/>
      <c r="F11" s="465" t="s">
        <v>17</v>
      </c>
      <c r="G11" s="457" t="s">
        <v>7</v>
      </c>
      <c r="H11" s="458"/>
      <c r="I11" s="465" t="s">
        <v>17</v>
      </c>
      <c r="J11" s="468" t="s">
        <v>7</v>
      </c>
      <c r="K11" s="458"/>
      <c r="L11" s="465" t="s">
        <v>17</v>
      </c>
      <c r="M11" s="468" t="s">
        <v>111</v>
      </c>
      <c r="N11" s="469"/>
      <c r="O11" s="470"/>
      <c r="P11" s="466"/>
      <c r="Q11" s="485"/>
      <c r="R11" s="466"/>
      <c r="S11" s="466"/>
      <c r="T11" s="466"/>
      <c r="U11" s="466"/>
    </row>
    <row r="12" spans="1:23" ht="15" customHeight="1">
      <c r="A12" s="482"/>
      <c r="B12" s="474"/>
      <c r="C12" s="466"/>
      <c r="D12" s="47"/>
      <c r="E12" s="48"/>
      <c r="F12" s="466"/>
      <c r="G12" s="465" t="s">
        <v>112</v>
      </c>
      <c r="H12" s="465" t="s">
        <v>113</v>
      </c>
      <c r="I12" s="466"/>
      <c r="J12" s="474" t="s">
        <v>114</v>
      </c>
      <c r="K12" s="474" t="s">
        <v>115</v>
      </c>
      <c r="L12" s="466"/>
      <c r="M12" s="474" t="s">
        <v>116</v>
      </c>
      <c r="N12" s="474" t="s">
        <v>117</v>
      </c>
      <c r="O12" s="474" t="s">
        <v>118</v>
      </c>
      <c r="P12" s="466"/>
      <c r="Q12" s="485"/>
      <c r="R12" s="466"/>
      <c r="S12" s="466"/>
      <c r="T12" s="466"/>
      <c r="U12" s="466"/>
      <c r="V12" s="14"/>
      <c r="W12" s="14"/>
    </row>
    <row r="13" spans="1:29" ht="95.25" customHeight="1">
      <c r="A13" s="482"/>
      <c r="B13" s="474"/>
      <c r="C13" s="467"/>
      <c r="D13" s="49" t="s">
        <v>112</v>
      </c>
      <c r="E13" s="50" t="s">
        <v>238</v>
      </c>
      <c r="F13" s="467"/>
      <c r="G13" s="467"/>
      <c r="H13" s="467"/>
      <c r="I13" s="467"/>
      <c r="J13" s="474"/>
      <c r="K13" s="474"/>
      <c r="L13" s="467"/>
      <c r="M13" s="474"/>
      <c r="N13" s="474"/>
      <c r="O13" s="474"/>
      <c r="P13" s="467"/>
      <c r="Q13" s="486"/>
      <c r="R13" s="467"/>
      <c r="S13" s="467"/>
      <c r="T13" s="467"/>
      <c r="U13" s="467"/>
      <c r="V13" s="51"/>
      <c r="W13" s="52"/>
      <c r="X13" s="14"/>
      <c r="Y13" s="14"/>
      <c r="Z13" s="14"/>
      <c r="AA13" s="14"/>
      <c r="AB13" s="14"/>
      <c r="AC13" s="14"/>
    </row>
    <row r="14" spans="1:29" ht="15.75">
      <c r="A14" s="483" t="s">
        <v>119</v>
      </c>
      <c r="B14" s="483"/>
      <c r="C14" s="209">
        <v>1</v>
      </c>
      <c r="D14" s="210">
        <v>2</v>
      </c>
      <c r="E14" s="209">
        <v>3</v>
      </c>
      <c r="F14" s="210">
        <v>4</v>
      </c>
      <c r="G14" s="209">
        <v>5</v>
      </c>
      <c r="H14" s="210">
        <v>6</v>
      </c>
      <c r="I14" s="209">
        <v>7</v>
      </c>
      <c r="J14" s="210">
        <v>8</v>
      </c>
      <c r="K14" s="209">
        <v>9</v>
      </c>
      <c r="L14" s="210">
        <v>10</v>
      </c>
      <c r="M14" s="209">
        <v>11</v>
      </c>
      <c r="N14" s="210">
        <v>12</v>
      </c>
      <c r="O14" s="209">
        <v>13</v>
      </c>
      <c r="P14" s="210">
        <v>14</v>
      </c>
      <c r="Q14" s="209">
        <v>15</v>
      </c>
      <c r="R14" s="210">
        <v>16</v>
      </c>
      <c r="S14" s="209">
        <v>17</v>
      </c>
      <c r="T14" s="210">
        <v>18</v>
      </c>
      <c r="U14" s="209">
        <v>19</v>
      </c>
      <c r="V14" s="478" t="s">
        <v>239</v>
      </c>
      <c r="W14" s="479"/>
      <c r="X14" s="479"/>
      <c r="Y14" s="14"/>
      <c r="Z14" s="14"/>
      <c r="AA14" s="14"/>
      <c r="AB14" s="14"/>
      <c r="AC14" s="14"/>
    </row>
    <row r="15" spans="1:29" ht="15.75">
      <c r="A15" s="475" t="s">
        <v>392</v>
      </c>
      <c r="B15" s="475"/>
      <c r="C15" s="211">
        <f>C16+C17</f>
        <v>2521</v>
      </c>
      <c r="D15" s="211">
        <f aca="true" t="shared" si="0" ref="D15:U15">D16+D17</f>
        <v>121</v>
      </c>
      <c r="E15" s="211">
        <f t="shared" si="0"/>
        <v>2400</v>
      </c>
      <c r="F15" s="211">
        <f t="shared" si="0"/>
        <v>1770</v>
      </c>
      <c r="G15" s="211">
        <f t="shared" si="0"/>
        <v>120</v>
      </c>
      <c r="H15" s="211">
        <f t="shared" si="0"/>
        <v>1650</v>
      </c>
      <c r="I15" s="211">
        <f t="shared" si="0"/>
        <v>1036</v>
      </c>
      <c r="J15" s="211">
        <f t="shared" si="0"/>
        <v>804</v>
      </c>
      <c r="K15" s="211">
        <f t="shared" si="0"/>
        <v>232</v>
      </c>
      <c r="L15" s="211">
        <f t="shared" si="0"/>
        <v>734</v>
      </c>
      <c r="M15" s="211">
        <f t="shared" si="0"/>
        <v>100</v>
      </c>
      <c r="N15" s="211">
        <f t="shared" si="0"/>
        <v>614</v>
      </c>
      <c r="O15" s="211">
        <f t="shared" si="0"/>
        <v>20</v>
      </c>
      <c r="P15" s="211">
        <f t="shared" si="0"/>
        <v>1036</v>
      </c>
      <c r="Q15" s="211">
        <f t="shared" si="0"/>
        <v>187</v>
      </c>
      <c r="R15" s="211">
        <f t="shared" si="0"/>
        <v>58</v>
      </c>
      <c r="S15" s="211">
        <f t="shared" si="0"/>
        <v>52</v>
      </c>
      <c r="T15" s="211">
        <f t="shared" si="0"/>
        <v>552</v>
      </c>
      <c r="U15" s="211">
        <f t="shared" si="0"/>
        <v>187</v>
      </c>
      <c r="V15" s="243"/>
      <c r="W15" s="243"/>
      <c r="X15" s="243"/>
      <c r="Y15" s="14"/>
      <c r="Z15" s="14"/>
      <c r="AA15" s="14"/>
      <c r="AB15" s="14"/>
      <c r="AC15" s="14"/>
    </row>
    <row r="16" spans="1:29" ht="15.75">
      <c r="A16" s="476" t="s">
        <v>394</v>
      </c>
      <c r="B16" s="477" t="s">
        <v>394</v>
      </c>
      <c r="C16" s="345">
        <v>943</v>
      </c>
      <c r="D16" s="346">
        <v>27</v>
      </c>
      <c r="E16" s="345">
        <v>916</v>
      </c>
      <c r="F16" s="346">
        <v>292</v>
      </c>
      <c r="G16" s="345">
        <v>27</v>
      </c>
      <c r="H16" s="346">
        <v>265</v>
      </c>
      <c r="I16" s="345">
        <v>20</v>
      </c>
      <c r="J16" s="346">
        <v>15</v>
      </c>
      <c r="K16" s="345">
        <v>5</v>
      </c>
      <c r="L16" s="346">
        <v>272</v>
      </c>
      <c r="M16" s="345">
        <v>56</v>
      </c>
      <c r="N16" s="346">
        <v>204</v>
      </c>
      <c r="O16" s="345">
        <v>12</v>
      </c>
      <c r="P16" s="346">
        <v>20</v>
      </c>
      <c r="Q16" s="345">
        <v>1</v>
      </c>
      <c r="R16" s="346">
        <v>1</v>
      </c>
      <c r="S16" s="345">
        <v>0</v>
      </c>
      <c r="T16" s="346">
        <v>9</v>
      </c>
      <c r="U16" s="345">
        <v>9</v>
      </c>
      <c r="V16" s="243"/>
      <c r="W16" s="243"/>
      <c r="X16" s="243"/>
      <c r="Y16" s="14"/>
      <c r="Z16" s="14"/>
      <c r="AA16" s="14"/>
      <c r="AB16" s="14"/>
      <c r="AC16" s="14"/>
    </row>
    <row r="17" spans="1:29" ht="15.75" customHeight="1">
      <c r="A17" s="476" t="s">
        <v>18</v>
      </c>
      <c r="B17" s="477"/>
      <c r="C17" s="211">
        <f>D17+E17</f>
        <v>1578</v>
      </c>
      <c r="D17" s="211">
        <f aca="true" t="shared" si="1" ref="D17:U17">SUM(D18:D80)</f>
        <v>94</v>
      </c>
      <c r="E17" s="211">
        <f t="shared" si="1"/>
        <v>1484</v>
      </c>
      <c r="F17" s="211">
        <f t="shared" si="1"/>
        <v>1478</v>
      </c>
      <c r="G17" s="211">
        <f t="shared" si="1"/>
        <v>93</v>
      </c>
      <c r="H17" s="211">
        <f t="shared" si="1"/>
        <v>1385</v>
      </c>
      <c r="I17" s="211">
        <f t="shared" si="1"/>
        <v>1016</v>
      </c>
      <c r="J17" s="211">
        <f t="shared" si="1"/>
        <v>789</v>
      </c>
      <c r="K17" s="211">
        <f t="shared" si="1"/>
        <v>227</v>
      </c>
      <c r="L17" s="211">
        <f t="shared" si="1"/>
        <v>462</v>
      </c>
      <c r="M17" s="211">
        <f t="shared" si="1"/>
        <v>44</v>
      </c>
      <c r="N17" s="211">
        <f t="shared" si="1"/>
        <v>410</v>
      </c>
      <c r="O17" s="211">
        <f t="shared" si="1"/>
        <v>8</v>
      </c>
      <c r="P17" s="211">
        <f t="shared" si="1"/>
        <v>1016</v>
      </c>
      <c r="Q17" s="211">
        <f t="shared" si="1"/>
        <v>186</v>
      </c>
      <c r="R17" s="211">
        <f t="shared" si="1"/>
        <v>57</v>
      </c>
      <c r="S17" s="211">
        <f t="shared" si="1"/>
        <v>52</v>
      </c>
      <c r="T17" s="211">
        <f t="shared" si="1"/>
        <v>543</v>
      </c>
      <c r="U17" s="211">
        <f t="shared" si="1"/>
        <v>178</v>
      </c>
      <c r="V17" s="212" t="str">
        <f>IF(G17+H17=I17+L17,"Đúng","Sai")</f>
        <v>Đúng</v>
      </c>
      <c r="W17" s="14"/>
      <c r="X17" s="14"/>
      <c r="Y17" s="14"/>
      <c r="Z17" s="14"/>
      <c r="AA17" s="14"/>
      <c r="AB17" s="14"/>
      <c r="AC17" s="14"/>
    </row>
    <row r="18" spans="1:29" s="214" customFormat="1" ht="14.25" customHeight="1">
      <c r="A18" s="44" t="s">
        <v>24</v>
      </c>
      <c r="B18" s="342" t="str">
        <f>'[6]KN 11'!B15</f>
        <v>An Giang</v>
      </c>
      <c r="C18" s="236">
        <f>'[6]KN 11'!C15</f>
        <v>50</v>
      </c>
      <c r="D18" s="236">
        <f>'[6]KN 11'!D15</f>
        <v>0</v>
      </c>
      <c r="E18" s="236">
        <f>'[6]KN 11'!E15</f>
        <v>50</v>
      </c>
      <c r="F18" s="236">
        <f>'[6]KN 11'!F15</f>
        <v>50</v>
      </c>
      <c r="G18" s="236">
        <f>'[6]KN 11'!G15</f>
        <v>0</v>
      </c>
      <c r="H18" s="236">
        <f>'[6]KN 11'!H15</f>
        <v>50</v>
      </c>
      <c r="I18" s="236">
        <f>'[6]KN 11'!I15</f>
        <v>40</v>
      </c>
      <c r="J18" s="236">
        <f>'[6]KN 11'!J15</f>
        <v>29</v>
      </c>
      <c r="K18" s="236">
        <f>'[6]KN 11'!K15</f>
        <v>11</v>
      </c>
      <c r="L18" s="236">
        <f>'[6]KN 11'!L15</f>
        <v>10</v>
      </c>
      <c r="M18" s="236">
        <f>'[6]KN 11'!M15</f>
        <v>10</v>
      </c>
      <c r="N18" s="236">
        <f>'[6]KN 11'!N15</f>
        <v>0</v>
      </c>
      <c r="O18" s="236">
        <f>'[6]KN 11'!O15</f>
        <v>0</v>
      </c>
      <c r="P18" s="236">
        <f>'[6]KN 11'!P15</f>
        <v>40</v>
      </c>
      <c r="Q18" s="236">
        <f>'[6]KN 11'!Q15</f>
        <v>5</v>
      </c>
      <c r="R18" s="236">
        <f>'[6]KN 11'!R15</f>
        <v>2</v>
      </c>
      <c r="S18" s="236">
        <f>'[6]KN 11'!S15</f>
        <v>2</v>
      </c>
      <c r="T18" s="236">
        <f>'[6]KN 11'!T15</f>
        <v>23</v>
      </c>
      <c r="U18" s="236">
        <f>'[6]KN 11'!U15</f>
        <v>8</v>
      </c>
      <c r="V18" s="212" t="str">
        <f aca="true" t="shared" si="2" ref="V18:V47">IF(G18+H18=I18+L18,"Đúng","Sai")</f>
        <v>Đúng</v>
      </c>
      <c r="W18" s="213"/>
      <c r="X18" s="213"/>
      <c r="Y18" s="213"/>
      <c r="Z18" s="213"/>
      <c r="AA18" s="213"/>
      <c r="AB18" s="213"/>
      <c r="AC18" s="213"/>
    </row>
    <row r="19" spans="1:29" s="214" customFormat="1" ht="14.25" customHeight="1">
      <c r="A19" s="44" t="s">
        <v>25</v>
      </c>
      <c r="B19" s="342" t="str">
        <f>'[6]KN 11'!B16</f>
        <v>Bạc Liêu</v>
      </c>
      <c r="C19" s="236">
        <f>'[6]KN 11'!C16</f>
        <v>4</v>
      </c>
      <c r="D19" s="236">
        <f>'[6]KN 11'!D16</f>
        <v>1</v>
      </c>
      <c r="E19" s="236">
        <f>'[6]KN 11'!E16</f>
        <v>3</v>
      </c>
      <c r="F19" s="236">
        <f>'[6]KN 11'!F16</f>
        <v>4</v>
      </c>
      <c r="G19" s="236">
        <f>'[6]KN 11'!G16</f>
        <v>1</v>
      </c>
      <c r="H19" s="236">
        <f>'[6]KN 11'!H16</f>
        <v>3</v>
      </c>
      <c r="I19" s="236">
        <f>'[6]KN 11'!I16</f>
        <v>4</v>
      </c>
      <c r="J19" s="236">
        <f>'[6]KN 11'!J16</f>
        <v>3</v>
      </c>
      <c r="K19" s="236">
        <f>'[6]KN 11'!K16</f>
        <v>1</v>
      </c>
      <c r="L19" s="236">
        <f>'[6]KN 11'!L16</f>
        <v>0</v>
      </c>
      <c r="M19" s="236">
        <f>'[6]KN 11'!M16</f>
        <v>0</v>
      </c>
      <c r="N19" s="236">
        <f>'[6]KN 11'!N16</f>
        <v>0</v>
      </c>
      <c r="O19" s="236">
        <f>'[6]KN 11'!O16</f>
        <v>0</v>
      </c>
      <c r="P19" s="236">
        <f>'[6]KN 11'!P16</f>
        <v>4</v>
      </c>
      <c r="Q19" s="236">
        <f>'[6]KN 11'!Q16</f>
        <v>1</v>
      </c>
      <c r="R19" s="236">
        <f>'[6]KN 11'!R16</f>
        <v>2</v>
      </c>
      <c r="S19" s="236">
        <f>'[6]KN 11'!S16</f>
        <v>0</v>
      </c>
      <c r="T19" s="236">
        <f>'[6]KN 11'!T16</f>
        <v>1</v>
      </c>
      <c r="U19" s="236">
        <f>'[6]KN 11'!U16</f>
        <v>0</v>
      </c>
      <c r="V19" s="212" t="str">
        <f t="shared" si="2"/>
        <v>Đúng</v>
      </c>
      <c r="W19" s="213"/>
      <c r="X19" s="213"/>
      <c r="Y19" s="213"/>
      <c r="Z19" s="213"/>
      <c r="AA19" s="213"/>
      <c r="AB19" s="213"/>
      <c r="AC19" s="213"/>
    </row>
    <row r="20" spans="1:29" s="214" customFormat="1" ht="14.25" customHeight="1">
      <c r="A20" s="44" t="s">
        <v>26</v>
      </c>
      <c r="B20" s="342" t="str">
        <f>'[6]KN 11'!B17</f>
        <v>Bắc Giang</v>
      </c>
      <c r="C20" s="236">
        <f>'[6]KN 11'!C17</f>
        <v>3</v>
      </c>
      <c r="D20" s="236">
        <f>'[6]KN 11'!D17</f>
        <v>0</v>
      </c>
      <c r="E20" s="236">
        <f>'[6]KN 11'!E17</f>
        <v>3</v>
      </c>
      <c r="F20" s="236">
        <f>'[6]KN 11'!F17</f>
        <v>3</v>
      </c>
      <c r="G20" s="236">
        <f>'[6]KN 11'!G17</f>
        <v>0</v>
      </c>
      <c r="H20" s="236">
        <f>'[6]KN 11'!H17</f>
        <v>3</v>
      </c>
      <c r="I20" s="236">
        <f>'[6]KN 11'!I17</f>
        <v>3</v>
      </c>
      <c r="J20" s="236">
        <f>'[6]KN 11'!J17</f>
        <v>3</v>
      </c>
      <c r="K20" s="236">
        <f>'[6]KN 11'!K17</f>
        <v>0</v>
      </c>
      <c r="L20" s="236">
        <f>'[6]KN 11'!L17</f>
        <v>0</v>
      </c>
      <c r="M20" s="236">
        <f>'[6]KN 11'!M17</f>
        <v>0</v>
      </c>
      <c r="N20" s="236">
        <f>'[6]KN 11'!N17</f>
        <v>0</v>
      </c>
      <c r="O20" s="236">
        <f>'[6]KN 11'!O17</f>
        <v>0</v>
      </c>
      <c r="P20" s="236">
        <f>'[6]KN 11'!P17</f>
        <v>3</v>
      </c>
      <c r="Q20" s="236">
        <f>'[6]KN 11'!Q17</f>
        <v>1</v>
      </c>
      <c r="R20" s="236">
        <f>'[6]KN 11'!R17</f>
        <v>0</v>
      </c>
      <c r="S20" s="236">
        <f>'[6]KN 11'!S17</f>
        <v>0</v>
      </c>
      <c r="T20" s="236">
        <f>'[6]KN 11'!T17</f>
        <v>2</v>
      </c>
      <c r="U20" s="236">
        <f>'[6]KN 11'!U17</f>
        <v>0</v>
      </c>
      <c r="V20" s="212" t="str">
        <f t="shared" si="2"/>
        <v>Đúng</v>
      </c>
      <c r="W20" s="213"/>
      <c r="X20" s="213"/>
      <c r="Y20" s="213"/>
      <c r="Z20" s="213"/>
      <c r="AA20" s="213"/>
      <c r="AB20" s="213"/>
      <c r="AC20" s="213"/>
    </row>
    <row r="21" spans="1:29" s="214" customFormat="1" ht="14.25" customHeight="1">
      <c r="A21" s="44" t="s">
        <v>33</v>
      </c>
      <c r="B21" s="342" t="str">
        <f>'[6]KN 11'!B18</f>
        <v>Bắc Kạn</v>
      </c>
      <c r="C21" s="236">
        <f>'[6]KN 11'!C18</f>
        <v>2</v>
      </c>
      <c r="D21" s="236">
        <f>'[6]KN 11'!D18</f>
        <v>0</v>
      </c>
      <c r="E21" s="236">
        <f>'[6]KN 11'!E18</f>
        <v>2</v>
      </c>
      <c r="F21" s="236">
        <f>'[6]KN 11'!F18</f>
        <v>2</v>
      </c>
      <c r="G21" s="236">
        <f>'[6]KN 11'!G18</f>
        <v>0</v>
      </c>
      <c r="H21" s="236">
        <f>'[6]KN 11'!H18</f>
        <v>2</v>
      </c>
      <c r="I21" s="236">
        <f>'[6]KN 11'!I18</f>
        <v>2</v>
      </c>
      <c r="J21" s="236">
        <f>'[6]KN 11'!J18</f>
        <v>2</v>
      </c>
      <c r="K21" s="236">
        <f>'[6]KN 11'!K18</f>
        <v>0</v>
      </c>
      <c r="L21" s="236">
        <f>'[6]KN 11'!L18</f>
        <v>0</v>
      </c>
      <c r="M21" s="236">
        <f>'[6]KN 11'!M18</f>
        <v>0</v>
      </c>
      <c r="N21" s="236">
        <f>'[6]KN 11'!N18</f>
        <v>0</v>
      </c>
      <c r="O21" s="236">
        <f>'[6]KN 11'!O18</f>
        <v>0</v>
      </c>
      <c r="P21" s="236">
        <f>'[6]KN 11'!P18</f>
        <v>2</v>
      </c>
      <c r="Q21" s="236">
        <f>'[6]KN 11'!Q18</f>
        <v>0</v>
      </c>
      <c r="R21" s="236">
        <f>'[6]KN 11'!R18</f>
        <v>0</v>
      </c>
      <c r="S21" s="236">
        <f>'[6]KN 11'!S18</f>
        <v>1</v>
      </c>
      <c r="T21" s="236">
        <f>'[6]KN 11'!T18</f>
        <v>1</v>
      </c>
      <c r="U21" s="236">
        <f>'[6]KN 11'!U18</f>
        <v>0</v>
      </c>
      <c r="V21" s="212" t="str">
        <f t="shared" si="2"/>
        <v>Đúng</v>
      </c>
      <c r="W21" s="213"/>
      <c r="X21" s="213"/>
      <c r="Y21" s="213"/>
      <c r="Z21" s="213"/>
      <c r="AA21" s="213"/>
      <c r="AB21" s="213"/>
      <c r="AC21" s="213"/>
    </row>
    <row r="22" spans="1:29" s="214" customFormat="1" ht="14.25" customHeight="1">
      <c r="A22" s="44" t="s">
        <v>34</v>
      </c>
      <c r="B22" s="342" t="str">
        <f>'[6]KN 11'!B19</f>
        <v>Bắc Ninh</v>
      </c>
      <c r="C22" s="236">
        <f>'[6]KN 11'!C19</f>
        <v>63</v>
      </c>
      <c r="D22" s="236">
        <f>'[6]KN 11'!D19</f>
        <v>2</v>
      </c>
      <c r="E22" s="236">
        <f>'[6]KN 11'!E19</f>
        <v>61</v>
      </c>
      <c r="F22" s="236">
        <f>'[6]KN 11'!F19</f>
        <v>22</v>
      </c>
      <c r="G22" s="236">
        <f>'[6]KN 11'!G19</f>
        <v>2</v>
      </c>
      <c r="H22" s="236">
        <f>'[6]KN 11'!H19</f>
        <v>20</v>
      </c>
      <c r="I22" s="236">
        <f>'[6]KN 11'!I19</f>
        <v>20</v>
      </c>
      <c r="J22" s="236">
        <f>'[6]KN 11'!J19</f>
        <v>16</v>
      </c>
      <c r="K22" s="236">
        <f>'[6]KN 11'!K19</f>
        <v>4</v>
      </c>
      <c r="L22" s="236">
        <f>'[6]KN 11'!L19</f>
        <v>2</v>
      </c>
      <c r="M22" s="236">
        <f>'[6]KN 11'!M19</f>
        <v>0</v>
      </c>
      <c r="N22" s="236">
        <f>'[6]KN 11'!N19</f>
        <v>2</v>
      </c>
      <c r="O22" s="236">
        <f>'[6]KN 11'!O19</f>
        <v>0</v>
      </c>
      <c r="P22" s="236">
        <f>'[6]KN 11'!P19</f>
        <v>20</v>
      </c>
      <c r="Q22" s="236">
        <f>'[6]KN 11'!Q19</f>
        <v>4</v>
      </c>
      <c r="R22" s="236">
        <f>'[6]KN 11'!R19</f>
        <v>0</v>
      </c>
      <c r="S22" s="236">
        <f>'[6]KN 11'!S19</f>
        <v>1</v>
      </c>
      <c r="T22" s="236">
        <f>'[6]KN 11'!T19</f>
        <v>12</v>
      </c>
      <c r="U22" s="236">
        <f>'[6]KN 11'!U19</f>
        <v>3</v>
      </c>
      <c r="V22" s="212" t="str">
        <f t="shared" si="2"/>
        <v>Đúng</v>
      </c>
      <c r="W22" s="213"/>
      <c r="X22" s="213"/>
      <c r="Y22" s="213"/>
      <c r="Z22" s="213"/>
      <c r="AA22" s="213"/>
      <c r="AB22" s="213"/>
      <c r="AC22" s="213"/>
    </row>
    <row r="23" spans="1:29" s="214" customFormat="1" ht="14.25" customHeight="1">
      <c r="A23" s="44" t="s">
        <v>35</v>
      </c>
      <c r="B23" s="342" t="str">
        <f>'[6]KN 11'!B20</f>
        <v>Bến Tre</v>
      </c>
      <c r="C23" s="236">
        <f>'[6]KN 11'!C20</f>
        <v>16</v>
      </c>
      <c r="D23" s="236">
        <f>'[6]KN 11'!D20</f>
        <v>0</v>
      </c>
      <c r="E23" s="236">
        <f>'[6]KN 11'!E20</f>
        <v>16</v>
      </c>
      <c r="F23" s="236">
        <f>'[6]KN 11'!F20</f>
        <v>16</v>
      </c>
      <c r="G23" s="236">
        <f>'[6]KN 11'!G20</f>
        <v>0</v>
      </c>
      <c r="H23" s="236">
        <f>'[6]KN 11'!H20</f>
        <v>16</v>
      </c>
      <c r="I23" s="236">
        <f>'[6]KN 11'!I20</f>
        <v>12</v>
      </c>
      <c r="J23" s="236">
        <f>'[6]KN 11'!J20</f>
        <v>6</v>
      </c>
      <c r="K23" s="236">
        <f>'[6]KN 11'!K20</f>
        <v>6</v>
      </c>
      <c r="L23" s="236">
        <f>'[6]KN 11'!L20</f>
        <v>4</v>
      </c>
      <c r="M23" s="236">
        <f>'[6]KN 11'!M20</f>
        <v>0</v>
      </c>
      <c r="N23" s="236">
        <f>'[6]KN 11'!N20</f>
        <v>4</v>
      </c>
      <c r="O23" s="236">
        <f>'[6]KN 11'!O20</f>
        <v>0</v>
      </c>
      <c r="P23" s="236">
        <f>'[6]KN 11'!P20</f>
        <v>12</v>
      </c>
      <c r="Q23" s="236">
        <f>'[6]KN 11'!Q20</f>
        <v>2</v>
      </c>
      <c r="R23" s="236">
        <f>'[6]KN 11'!R20</f>
        <v>0</v>
      </c>
      <c r="S23" s="236">
        <f>'[6]KN 11'!S20</f>
        <v>0</v>
      </c>
      <c r="T23" s="236">
        <f>'[6]KN 11'!T20</f>
        <v>9</v>
      </c>
      <c r="U23" s="236">
        <f>'[6]KN 11'!U20</f>
        <v>1</v>
      </c>
      <c r="V23" s="212" t="str">
        <f t="shared" si="2"/>
        <v>Đúng</v>
      </c>
      <c r="W23" s="213"/>
      <c r="X23" s="213"/>
      <c r="Y23" s="213"/>
      <c r="Z23" s="213"/>
      <c r="AA23" s="213"/>
      <c r="AB23" s="213"/>
      <c r="AC23" s="213"/>
    </row>
    <row r="24" spans="1:29" s="214" customFormat="1" ht="14.25" customHeight="1">
      <c r="A24" s="44" t="s">
        <v>36</v>
      </c>
      <c r="B24" s="342" t="str">
        <f>'[6]KN 11'!B21</f>
        <v>Bình Dương</v>
      </c>
      <c r="C24" s="236">
        <f>'[6]KN 11'!C21</f>
        <v>27</v>
      </c>
      <c r="D24" s="236">
        <f>'[6]KN 11'!D21</f>
        <v>6</v>
      </c>
      <c r="E24" s="236">
        <f>'[6]KN 11'!E21</f>
        <v>21</v>
      </c>
      <c r="F24" s="236">
        <f>'[6]KN 11'!F21</f>
        <v>27</v>
      </c>
      <c r="G24" s="236">
        <f>'[6]KN 11'!G21</f>
        <v>6</v>
      </c>
      <c r="H24" s="236">
        <f>'[6]KN 11'!H21</f>
        <v>21</v>
      </c>
      <c r="I24" s="236">
        <f>'[6]KN 11'!I21</f>
        <v>27</v>
      </c>
      <c r="J24" s="236">
        <f>'[6]KN 11'!J21</f>
        <v>18</v>
      </c>
      <c r="K24" s="236">
        <f>'[6]KN 11'!K21</f>
        <v>9</v>
      </c>
      <c r="L24" s="236">
        <f>'[6]KN 11'!L21</f>
        <v>0</v>
      </c>
      <c r="M24" s="236">
        <f>'[6]KN 11'!M21</f>
        <v>0</v>
      </c>
      <c r="N24" s="236">
        <f>'[6]KN 11'!N21</f>
        <v>0</v>
      </c>
      <c r="O24" s="236">
        <f>'[6]KN 11'!O21</f>
        <v>0</v>
      </c>
      <c r="P24" s="236">
        <f>'[6]KN 11'!P21</f>
        <v>27</v>
      </c>
      <c r="Q24" s="236">
        <f>'[6]KN 11'!Q21</f>
        <v>1</v>
      </c>
      <c r="R24" s="236">
        <f>'[6]KN 11'!R21</f>
        <v>0</v>
      </c>
      <c r="S24" s="236">
        <f>'[6]KN 11'!S21</f>
        <v>0</v>
      </c>
      <c r="T24" s="236">
        <f>'[6]KN 11'!T21</f>
        <v>15</v>
      </c>
      <c r="U24" s="236">
        <f>'[6]KN 11'!U21</f>
        <v>11</v>
      </c>
      <c r="V24" s="212" t="str">
        <f t="shared" si="2"/>
        <v>Đúng</v>
      </c>
      <c r="W24" s="213"/>
      <c r="X24" s="213"/>
      <c r="Y24" s="213"/>
      <c r="Z24" s="213"/>
      <c r="AA24" s="213"/>
      <c r="AB24" s="213"/>
      <c r="AC24" s="213"/>
    </row>
    <row r="25" spans="1:29" s="214" customFormat="1" ht="14.25" customHeight="1">
      <c r="A25" s="44" t="s">
        <v>37</v>
      </c>
      <c r="B25" s="342" t="str">
        <f>'[6]KN 11'!B22</f>
        <v>Bình Định</v>
      </c>
      <c r="C25" s="236">
        <f>'[6]KN 11'!C22</f>
        <v>34</v>
      </c>
      <c r="D25" s="236">
        <f>'[6]KN 11'!D22</f>
        <v>1</v>
      </c>
      <c r="E25" s="236">
        <f>'[6]KN 11'!E22</f>
        <v>33</v>
      </c>
      <c r="F25" s="236">
        <f>'[6]KN 11'!F22</f>
        <v>34</v>
      </c>
      <c r="G25" s="236">
        <f>'[6]KN 11'!G22</f>
        <v>1</v>
      </c>
      <c r="H25" s="236">
        <f>'[6]KN 11'!H22</f>
        <v>33</v>
      </c>
      <c r="I25" s="236">
        <f>'[6]KN 11'!I22</f>
        <v>11</v>
      </c>
      <c r="J25" s="236">
        <f>'[6]KN 11'!J22</f>
        <v>9</v>
      </c>
      <c r="K25" s="236">
        <f>'[6]KN 11'!K22</f>
        <v>2</v>
      </c>
      <c r="L25" s="236">
        <f>'[6]KN 11'!L22</f>
        <v>23</v>
      </c>
      <c r="M25" s="236">
        <f>'[6]KN 11'!M22</f>
        <v>1</v>
      </c>
      <c r="N25" s="236">
        <f>'[6]KN 11'!N22</f>
        <v>21</v>
      </c>
      <c r="O25" s="236">
        <f>'[6]KN 11'!O22</f>
        <v>1</v>
      </c>
      <c r="P25" s="236">
        <f>'[6]KN 11'!P22</f>
        <v>11</v>
      </c>
      <c r="Q25" s="236">
        <f>'[6]KN 11'!Q22</f>
        <v>1</v>
      </c>
      <c r="R25" s="236">
        <f>'[6]KN 11'!R22</f>
        <v>3</v>
      </c>
      <c r="S25" s="236">
        <f>'[6]KN 11'!S22</f>
        <v>1</v>
      </c>
      <c r="T25" s="236">
        <f>'[6]KN 11'!T22</f>
        <v>2</v>
      </c>
      <c r="U25" s="236">
        <f>'[6]KN 11'!U22</f>
        <v>4</v>
      </c>
      <c r="V25" s="212" t="str">
        <f t="shared" si="2"/>
        <v>Đúng</v>
      </c>
      <c r="W25" s="213"/>
      <c r="X25" s="213"/>
      <c r="Y25" s="213"/>
      <c r="Z25" s="213"/>
      <c r="AA25" s="213"/>
      <c r="AB25" s="213"/>
      <c r="AC25" s="213"/>
    </row>
    <row r="26" spans="1:29" s="214" customFormat="1" ht="14.25" customHeight="1">
      <c r="A26" s="44" t="s">
        <v>38</v>
      </c>
      <c r="B26" s="342" t="str">
        <f>'[6]KN 11'!B23</f>
        <v>Bình Phước</v>
      </c>
      <c r="C26" s="236">
        <f>'[6]KN 11'!C23</f>
        <v>7</v>
      </c>
      <c r="D26" s="236">
        <f>'[6]KN 11'!D23</f>
        <v>1</v>
      </c>
      <c r="E26" s="236">
        <f>'[6]KN 11'!E23</f>
        <v>6</v>
      </c>
      <c r="F26" s="236">
        <f>'[6]KN 11'!F23</f>
        <v>7</v>
      </c>
      <c r="G26" s="236">
        <f>'[6]KN 11'!G23</f>
        <v>1</v>
      </c>
      <c r="H26" s="236">
        <f>'[6]KN 11'!H23</f>
        <v>6</v>
      </c>
      <c r="I26" s="236">
        <f>'[6]KN 11'!I23</f>
        <v>7</v>
      </c>
      <c r="J26" s="236">
        <f>'[6]KN 11'!J23</f>
        <v>4</v>
      </c>
      <c r="K26" s="236">
        <f>'[6]KN 11'!K23</f>
        <v>3</v>
      </c>
      <c r="L26" s="236">
        <f>'[6]KN 11'!L23</f>
        <v>0</v>
      </c>
      <c r="M26" s="236">
        <f>'[6]KN 11'!M23</f>
        <v>0</v>
      </c>
      <c r="N26" s="236">
        <f>'[6]KN 11'!N23</f>
        <v>0</v>
      </c>
      <c r="O26" s="236">
        <f>'[6]KN 11'!O23</f>
        <v>0</v>
      </c>
      <c r="P26" s="236">
        <f>'[6]KN 11'!P23</f>
        <v>7</v>
      </c>
      <c r="Q26" s="236">
        <f>'[6]KN 11'!Q23</f>
        <v>0</v>
      </c>
      <c r="R26" s="236">
        <f>'[6]KN 11'!R23</f>
        <v>2</v>
      </c>
      <c r="S26" s="236">
        <f>'[6]KN 11'!S23</f>
        <v>1</v>
      </c>
      <c r="T26" s="236">
        <f>'[6]KN 11'!T23</f>
        <v>0</v>
      </c>
      <c r="U26" s="236">
        <f>'[6]KN 11'!U23</f>
        <v>4</v>
      </c>
      <c r="V26" s="212" t="str">
        <f t="shared" si="2"/>
        <v>Đúng</v>
      </c>
      <c r="W26" s="213"/>
      <c r="X26" s="213"/>
      <c r="Y26" s="213"/>
      <c r="Z26" s="213"/>
      <c r="AA26" s="213"/>
      <c r="AB26" s="213"/>
      <c r="AC26" s="213"/>
    </row>
    <row r="27" spans="1:29" s="214" customFormat="1" ht="14.25" customHeight="1">
      <c r="A27" s="44" t="s">
        <v>51</v>
      </c>
      <c r="B27" s="342" t="str">
        <f>'[6]KN 11'!B24</f>
        <v>Bình Thuận</v>
      </c>
      <c r="C27" s="236">
        <f>'[6]KN 11'!C24</f>
        <v>15</v>
      </c>
      <c r="D27" s="236">
        <f>'[6]KN 11'!D24</f>
        <v>2</v>
      </c>
      <c r="E27" s="236">
        <f>'[6]KN 11'!E24</f>
        <v>13</v>
      </c>
      <c r="F27" s="236">
        <f>'[6]KN 11'!F24</f>
        <v>15</v>
      </c>
      <c r="G27" s="236">
        <f>'[6]KN 11'!G24</f>
        <v>2</v>
      </c>
      <c r="H27" s="236">
        <f>'[6]KN 11'!H24</f>
        <v>13</v>
      </c>
      <c r="I27" s="236">
        <f>'[6]KN 11'!I24</f>
        <v>15</v>
      </c>
      <c r="J27" s="236">
        <f>'[6]KN 11'!J24</f>
        <v>12</v>
      </c>
      <c r="K27" s="236">
        <f>'[6]KN 11'!K24</f>
        <v>3</v>
      </c>
      <c r="L27" s="236">
        <f>'[6]KN 11'!L24</f>
        <v>0</v>
      </c>
      <c r="M27" s="236">
        <f>'[6]KN 11'!M24</f>
        <v>0</v>
      </c>
      <c r="N27" s="236">
        <f>'[6]KN 11'!N24</f>
        <v>0</v>
      </c>
      <c r="O27" s="236">
        <f>'[6]KN 11'!O24</f>
        <v>0</v>
      </c>
      <c r="P27" s="236">
        <f>'[6]KN 11'!P24</f>
        <v>15</v>
      </c>
      <c r="Q27" s="236">
        <f>'[6]KN 11'!Q24</f>
        <v>5</v>
      </c>
      <c r="R27" s="236">
        <f>'[6]KN 11'!R24</f>
        <v>3</v>
      </c>
      <c r="S27" s="236">
        <f>'[6]KN 11'!S24</f>
        <v>0</v>
      </c>
      <c r="T27" s="236">
        <f>'[6]KN 11'!T24</f>
        <v>4</v>
      </c>
      <c r="U27" s="236">
        <f>'[6]KN 11'!U24</f>
        <v>3</v>
      </c>
      <c r="V27" s="212" t="str">
        <f t="shared" si="2"/>
        <v>Đúng</v>
      </c>
      <c r="W27" s="213"/>
      <c r="X27" s="213"/>
      <c r="Y27" s="213"/>
      <c r="Z27" s="213"/>
      <c r="AA27" s="213"/>
      <c r="AB27" s="213"/>
      <c r="AC27" s="213"/>
    </row>
    <row r="28" spans="1:29" s="214" customFormat="1" ht="14.25" customHeight="1">
      <c r="A28" s="44" t="s">
        <v>53</v>
      </c>
      <c r="B28" s="342" t="str">
        <f>'[6]KN 11'!B25</f>
        <v>BR-Vũng Tàu</v>
      </c>
      <c r="C28" s="236">
        <f>'[6]KN 11'!C25</f>
        <v>13</v>
      </c>
      <c r="D28" s="236">
        <f>'[6]KN 11'!D25</f>
        <v>0</v>
      </c>
      <c r="E28" s="236">
        <f>'[6]KN 11'!E25</f>
        <v>13</v>
      </c>
      <c r="F28" s="236">
        <f>'[6]KN 11'!F25</f>
        <v>13</v>
      </c>
      <c r="G28" s="236">
        <f>'[6]KN 11'!G25</f>
        <v>0</v>
      </c>
      <c r="H28" s="236">
        <f>'[6]KN 11'!H25</f>
        <v>13</v>
      </c>
      <c r="I28" s="236">
        <f>'[6]KN 11'!I25</f>
        <v>8</v>
      </c>
      <c r="J28" s="236">
        <f>'[6]KN 11'!J25</f>
        <v>8</v>
      </c>
      <c r="K28" s="236">
        <f>'[6]KN 11'!K25</f>
        <v>0</v>
      </c>
      <c r="L28" s="236">
        <f>'[6]KN 11'!L25</f>
        <v>5</v>
      </c>
      <c r="M28" s="236">
        <f>'[6]KN 11'!M25</f>
        <v>5</v>
      </c>
      <c r="N28" s="236">
        <f>'[6]KN 11'!N25</f>
        <v>0</v>
      </c>
      <c r="O28" s="236">
        <f>'[6]KN 11'!O25</f>
        <v>0</v>
      </c>
      <c r="P28" s="236">
        <f>'[6]KN 11'!P25</f>
        <v>8</v>
      </c>
      <c r="Q28" s="236">
        <f>'[6]KN 11'!Q25</f>
        <v>2</v>
      </c>
      <c r="R28" s="236">
        <f>'[6]KN 11'!R25</f>
        <v>0</v>
      </c>
      <c r="S28" s="236">
        <f>'[6]KN 11'!S25</f>
        <v>0</v>
      </c>
      <c r="T28" s="236">
        <f>'[6]KN 11'!T25</f>
        <v>4</v>
      </c>
      <c r="U28" s="236">
        <f>'[6]KN 11'!U25</f>
        <v>2</v>
      </c>
      <c r="V28" s="212" t="str">
        <f t="shared" si="2"/>
        <v>Đúng</v>
      </c>
      <c r="W28" s="213"/>
      <c r="X28" s="213"/>
      <c r="Y28" s="213"/>
      <c r="Z28" s="213"/>
      <c r="AA28" s="213"/>
      <c r="AB28" s="213"/>
      <c r="AC28" s="213"/>
    </row>
    <row r="29" spans="1:29" s="214" customFormat="1" ht="14.25" customHeight="1">
      <c r="A29" s="44" t="s">
        <v>54</v>
      </c>
      <c r="B29" s="342" t="str">
        <f>'[6]KN 11'!B26</f>
        <v>Cà Mau</v>
      </c>
      <c r="C29" s="236">
        <f>'[6]KN 11'!C26</f>
        <v>47</v>
      </c>
      <c r="D29" s="236">
        <f>'[6]KN 11'!D26</f>
        <v>0</v>
      </c>
      <c r="E29" s="236">
        <f>'[6]KN 11'!E26</f>
        <v>47</v>
      </c>
      <c r="F29" s="236">
        <f>'[6]KN 11'!F26</f>
        <v>47</v>
      </c>
      <c r="G29" s="236">
        <f>'[6]KN 11'!G26</f>
        <v>0</v>
      </c>
      <c r="H29" s="236">
        <f>'[6]KN 11'!H26</f>
        <v>47</v>
      </c>
      <c r="I29" s="236">
        <f>'[6]KN 11'!I26</f>
        <v>37</v>
      </c>
      <c r="J29" s="236">
        <f>'[6]KN 11'!J26</f>
        <v>28</v>
      </c>
      <c r="K29" s="236">
        <f>'[6]KN 11'!K26</f>
        <v>9</v>
      </c>
      <c r="L29" s="236">
        <f>'[6]KN 11'!L26</f>
        <v>10</v>
      </c>
      <c r="M29" s="236">
        <f>'[6]KN 11'!M26</f>
        <v>2</v>
      </c>
      <c r="N29" s="236">
        <f>'[6]KN 11'!N26</f>
        <v>8</v>
      </c>
      <c r="O29" s="236">
        <f>'[6]KN 11'!O26</f>
        <v>0</v>
      </c>
      <c r="P29" s="236">
        <f>'[6]KN 11'!P26</f>
        <v>37</v>
      </c>
      <c r="Q29" s="236">
        <f>'[6]KN 11'!Q26</f>
        <v>4</v>
      </c>
      <c r="R29" s="236">
        <f>'[6]KN 11'!R26</f>
        <v>5</v>
      </c>
      <c r="S29" s="236">
        <f>'[6]KN 11'!S26</f>
        <v>1</v>
      </c>
      <c r="T29" s="236">
        <f>'[6]KN 11'!T26</f>
        <v>21</v>
      </c>
      <c r="U29" s="236">
        <f>'[6]KN 11'!U26</f>
        <v>6</v>
      </c>
      <c r="V29" s="212" t="str">
        <f t="shared" si="2"/>
        <v>Đúng</v>
      </c>
      <c r="W29" s="213"/>
      <c r="X29" s="213"/>
      <c r="Y29" s="213"/>
      <c r="Z29" s="213"/>
      <c r="AA29" s="213"/>
      <c r="AB29" s="213"/>
      <c r="AC29" s="213"/>
    </row>
    <row r="30" spans="1:29" s="214" customFormat="1" ht="14.25" customHeight="1">
      <c r="A30" s="44" t="s">
        <v>55</v>
      </c>
      <c r="B30" s="342" t="str">
        <f>'[6]KN 11'!B27</f>
        <v>Cao Bằng</v>
      </c>
      <c r="C30" s="236">
        <f>'[6]KN 11'!C27</f>
        <v>3</v>
      </c>
      <c r="D30" s="236">
        <f>'[6]KN 11'!D27</f>
        <v>0</v>
      </c>
      <c r="E30" s="236">
        <f>'[6]KN 11'!E27</f>
        <v>3</v>
      </c>
      <c r="F30" s="236">
        <f>'[6]KN 11'!F27</f>
        <v>3</v>
      </c>
      <c r="G30" s="236">
        <f>'[6]KN 11'!G27</f>
        <v>0</v>
      </c>
      <c r="H30" s="236">
        <f>'[6]KN 11'!H27</f>
        <v>3</v>
      </c>
      <c r="I30" s="236">
        <f>'[6]KN 11'!I27</f>
        <v>3</v>
      </c>
      <c r="J30" s="236">
        <f>'[6]KN 11'!J27</f>
        <v>1</v>
      </c>
      <c r="K30" s="236">
        <f>'[6]KN 11'!K27</f>
        <v>2</v>
      </c>
      <c r="L30" s="236">
        <f>'[6]KN 11'!L27</f>
        <v>0</v>
      </c>
      <c r="M30" s="236">
        <f>'[6]KN 11'!M27</f>
        <v>0</v>
      </c>
      <c r="N30" s="236">
        <f>'[6]KN 11'!N27</f>
        <v>0</v>
      </c>
      <c r="O30" s="236">
        <f>'[6]KN 11'!O27</f>
        <v>0</v>
      </c>
      <c r="P30" s="236">
        <f>'[6]KN 11'!P27</f>
        <v>3</v>
      </c>
      <c r="Q30" s="236">
        <f>'[6]KN 11'!Q27</f>
        <v>0</v>
      </c>
      <c r="R30" s="236">
        <f>'[6]KN 11'!R27</f>
        <v>0</v>
      </c>
      <c r="S30" s="236">
        <f>'[6]KN 11'!S27</f>
        <v>0</v>
      </c>
      <c r="T30" s="236">
        <f>'[6]KN 11'!T27</f>
        <v>2</v>
      </c>
      <c r="U30" s="236">
        <f>'[6]KN 11'!U27</f>
        <v>1</v>
      </c>
      <c r="V30" s="212" t="str">
        <f t="shared" si="2"/>
        <v>Đúng</v>
      </c>
      <c r="W30" s="213"/>
      <c r="X30" s="213"/>
      <c r="Y30" s="213"/>
      <c r="Z30" s="213"/>
      <c r="AA30" s="213"/>
      <c r="AB30" s="213"/>
      <c r="AC30" s="213"/>
    </row>
    <row r="31" spans="1:29" s="214" customFormat="1" ht="14.25" customHeight="1">
      <c r="A31" s="44" t="s">
        <v>56</v>
      </c>
      <c r="B31" s="342" t="str">
        <f>'[6]KN 11'!B28</f>
        <v>Cần Thơ</v>
      </c>
      <c r="C31" s="236">
        <f>'[6]KN 11'!C28</f>
        <v>223</v>
      </c>
      <c r="D31" s="236">
        <f>'[6]KN 11'!D28</f>
        <v>2</v>
      </c>
      <c r="E31" s="236">
        <f>'[6]KN 11'!E28</f>
        <v>221</v>
      </c>
      <c r="F31" s="236">
        <f>'[6]KN 11'!F28</f>
        <v>207</v>
      </c>
      <c r="G31" s="236">
        <f>'[6]KN 11'!G28</f>
        <v>2</v>
      </c>
      <c r="H31" s="236">
        <f>'[6]KN 11'!H28</f>
        <v>205</v>
      </c>
      <c r="I31" s="236">
        <f>'[6]KN 11'!I28</f>
        <v>148</v>
      </c>
      <c r="J31" s="236">
        <f>'[6]KN 11'!J28</f>
        <v>127</v>
      </c>
      <c r="K31" s="236">
        <f>'[6]KN 11'!K28</f>
        <v>21</v>
      </c>
      <c r="L31" s="236">
        <f>'[6]KN 11'!L28</f>
        <v>59</v>
      </c>
      <c r="M31" s="236">
        <f>'[6]KN 11'!M28</f>
        <v>0</v>
      </c>
      <c r="N31" s="236">
        <f>'[6]KN 11'!N28</f>
        <v>59</v>
      </c>
      <c r="O31" s="236">
        <f>'[6]KN 11'!O28</f>
        <v>0</v>
      </c>
      <c r="P31" s="236">
        <f>'[6]KN 11'!P28</f>
        <v>148</v>
      </c>
      <c r="Q31" s="236">
        <f>'[6]KN 11'!Q28</f>
        <v>24</v>
      </c>
      <c r="R31" s="236">
        <f>'[6]KN 11'!R28</f>
        <v>1</v>
      </c>
      <c r="S31" s="236">
        <f>'[6]KN 11'!S28</f>
        <v>11</v>
      </c>
      <c r="T31" s="236">
        <f>'[6]KN 11'!T28</f>
        <v>110</v>
      </c>
      <c r="U31" s="236">
        <f>'[6]KN 11'!U28</f>
        <v>2</v>
      </c>
      <c r="V31" s="212" t="str">
        <f t="shared" si="2"/>
        <v>Đúng</v>
      </c>
      <c r="W31" s="213"/>
      <c r="X31" s="213"/>
      <c r="Y31" s="213"/>
      <c r="Z31" s="213"/>
      <c r="AA31" s="213"/>
      <c r="AB31" s="213"/>
      <c r="AC31" s="213"/>
    </row>
    <row r="32" spans="1:29" s="214" customFormat="1" ht="14.25" customHeight="1">
      <c r="A32" s="44" t="s">
        <v>59</v>
      </c>
      <c r="B32" s="342" t="str">
        <f>'[6]KN 11'!B29</f>
        <v>Đà Nẵng</v>
      </c>
      <c r="C32" s="236">
        <f>'[6]KN 11'!C29</f>
        <v>32</v>
      </c>
      <c r="D32" s="236">
        <f>'[6]KN 11'!D29</f>
        <v>4</v>
      </c>
      <c r="E32" s="236">
        <f>'[6]KN 11'!E29</f>
        <v>28</v>
      </c>
      <c r="F32" s="236">
        <f>'[6]KN 11'!F29</f>
        <v>32</v>
      </c>
      <c r="G32" s="236">
        <f>'[6]KN 11'!G29</f>
        <v>4</v>
      </c>
      <c r="H32" s="236">
        <f>'[6]KN 11'!H29</f>
        <v>28</v>
      </c>
      <c r="I32" s="236">
        <f>'[6]KN 11'!I29</f>
        <v>25</v>
      </c>
      <c r="J32" s="236">
        <f>'[6]KN 11'!J29</f>
        <v>24</v>
      </c>
      <c r="K32" s="236">
        <f>'[6]KN 11'!K29</f>
        <v>1</v>
      </c>
      <c r="L32" s="236">
        <f>'[6]KN 11'!L29</f>
        <v>7</v>
      </c>
      <c r="M32" s="236">
        <f>'[6]KN 11'!M29</f>
        <v>0</v>
      </c>
      <c r="N32" s="236">
        <f>'[6]KN 11'!N29</f>
        <v>7</v>
      </c>
      <c r="O32" s="236">
        <f>'[6]KN 11'!O29</f>
        <v>0</v>
      </c>
      <c r="P32" s="236">
        <f>'[6]KN 11'!P29</f>
        <v>25</v>
      </c>
      <c r="Q32" s="236">
        <f>'[6]KN 11'!Q29</f>
        <v>2</v>
      </c>
      <c r="R32" s="236">
        <f>'[6]KN 11'!R29</f>
        <v>3</v>
      </c>
      <c r="S32" s="236">
        <f>'[6]KN 11'!S29</f>
        <v>0</v>
      </c>
      <c r="T32" s="236">
        <f>'[6]KN 11'!T29</f>
        <v>15</v>
      </c>
      <c r="U32" s="236">
        <f>'[6]KN 11'!U29</f>
        <v>5</v>
      </c>
      <c r="V32" s="212" t="str">
        <f t="shared" si="2"/>
        <v>Đúng</v>
      </c>
      <c r="W32" s="213"/>
      <c r="X32" s="213"/>
      <c r="Y32" s="213"/>
      <c r="Z32" s="213"/>
      <c r="AA32" s="213"/>
      <c r="AB32" s="213"/>
      <c r="AC32" s="213"/>
    </row>
    <row r="33" spans="1:29" s="214" customFormat="1" ht="14.25" customHeight="1">
      <c r="A33" s="44" t="s">
        <v>60</v>
      </c>
      <c r="B33" s="342" t="str">
        <f>'[6]KN 11'!B30</f>
        <v>Đắk Lắc</v>
      </c>
      <c r="C33" s="236">
        <f>'[6]KN 11'!C30</f>
        <v>39</v>
      </c>
      <c r="D33" s="236">
        <f>'[6]KN 11'!D30</f>
        <v>3</v>
      </c>
      <c r="E33" s="236">
        <f>'[6]KN 11'!E30</f>
        <v>36</v>
      </c>
      <c r="F33" s="236">
        <f>'[6]KN 11'!F30</f>
        <v>39</v>
      </c>
      <c r="G33" s="236">
        <f>'[6]KN 11'!G30</f>
        <v>3</v>
      </c>
      <c r="H33" s="236">
        <f>'[6]KN 11'!H30</f>
        <v>36</v>
      </c>
      <c r="I33" s="236">
        <f>'[6]KN 11'!I30</f>
        <v>37</v>
      </c>
      <c r="J33" s="236">
        <f>'[6]KN 11'!J30</f>
        <v>33</v>
      </c>
      <c r="K33" s="236">
        <f>'[6]KN 11'!K30</f>
        <v>4</v>
      </c>
      <c r="L33" s="236">
        <f>'[6]KN 11'!L30</f>
        <v>2</v>
      </c>
      <c r="M33" s="236">
        <f>'[6]KN 11'!M30</f>
        <v>1</v>
      </c>
      <c r="N33" s="236">
        <f>'[6]KN 11'!N30</f>
        <v>1</v>
      </c>
      <c r="O33" s="236">
        <f>'[6]KN 11'!O30</f>
        <v>0</v>
      </c>
      <c r="P33" s="236">
        <f>'[6]KN 11'!P30</f>
        <v>37</v>
      </c>
      <c r="Q33" s="236">
        <f>'[6]KN 11'!Q30</f>
        <v>8</v>
      </c>
      <c r="R33" s="236">
        <f>'[6]KN 11'!R30</f>
        <v>0</v>
      </c>
      <c r="S33" s="236">
        <f>'[6]KN 11'!S30</f>
        <v>2</v>
      </c>
      <c r="T33" s="236">
        <f>'[6]KN 11'!T30</f>
        <v>23</v>
      </c>
      <c r="U33" s="236">
        <f>'[6]KN 11'!U30</f>
        <v>4</v>
      </c>
      <c r="V33" s="212" t="str">
        <f>IF(G33+H33=I33+L33,"Đúng","Sai")</f>
        <v>Đúng</v>
      </c>
      <c r="W33" s="213"/>
      <c r="X33" s="213"/>
      <c r="Y33" s="213"/>
      <c r="Z33" s="213"/>
      <c r="AA33" s="213"/>
      <c r="AB33" s="213"/>
      <c r="AC33" s="213"/>
    </row>
    <row r="34" spans="1:29" s="214" customFormat="1" ht="14.25" customHeight="1">
      <c r="A34" s="44" t="s">
        <v>61</v>
      </c>
      <c r="B34" s="342" t="str">
        <f>'[6]KN 11'!B31</f>
        <v>Đắk Nông</v>
      </c>
      <c r="C34" s="236">
        <f>'[6]KN 11'!C31</f>
        <v>34</v>
      </c>
      <c r="D34" s="236">
        <f>'[6]KN 11'!D31</f>
        <v>2</v>
      </c>
      <c r="E34" s="236">
        <f>'[6]KN 11'!E31</f>
        <v>32</v>
      </c>
      <c r="F34" s="236">
        <f>'[6]KN 11'!F31</f>
        <v>34</v>
      </c>
      <c r="G34" s="236">
        <f>'[6]KN 11'!G31</f>
        <v>2</v>
      </c>
      <c r="H34" s="236">
        <f>'[6]KN 11'!H31</f>
        <v>32</v>
      </c>
      <c r="I34" s="236">
        <f>'[6]KN 11'!I31</f>
        <v>15</v>
      </c>
      <c r="J34" s="236">
        <f>'[6]KN 11'!J31</f>
        <v>15</v>
      </c>
      <c r="K34" s="236">
        <f>'[6]KN 11'!K31</f>
        <v>0</v>
      </c>
      <c r="L34" s="236">
        <f>'[6]KN 11'!L31</f>
        <v>19</v>
      </c>
      <c r="M34" s="236">
        <f>'[6]KN 11'!M31</f>
        <v>0</v>
      </c>
      <c r="N34" s="236">
        <f>'[6]KN 11'!N31</f>
        <v>12</v>
      </c>
      <c r="O34" s="236">
        <f>'[6]KN 11'!O31</f>
        <v>7</v>
      </c>
      <c r="P34" s="236">
        <f>'[6]KN 11'!P31</f>
        <v>15</v>
      </c>
      <c r="Q34" s="236">
        <f>'[6]KN 11'!Q31</f>
        <v>1</v>
      </c>
      <c r="R34" s="236">
        <f>'[6]KN 11'!R31</f>
        <v>1</v>
      </c>
      <c r="S34" s="236">
        <f>'[6]KN 11'!S31</f>
        <v>2</v>
      </c>
      <c r="T34" s="236">
        <f>'[6]KN 11'!T31</f>
        <v>6</v>
      </c>
      <c r="U34" s="236">
        <f>'[6]KN 11'!U31</f>
        <v>5</v>
      </c>
      <c r="V34" s="212" t="str">
        <f t="shared" si="2"/>
        <v>Đúng</v>
      </c>
      <c r="W34" s="213"/>
      <c r="X34" s="213"/>
      <c r="Y34" s="213"/>
      <c r="Z34" s="213"/>
      <c r="AA34" s="213"/>
      <c r="AB34" s="213"/>
      <c r="AC34" s="213"/>
    </row>
    <row r="35" spans="1:29" s="214" customFormat="1" ht="14.25" customHeight="1">
      <c r="A35" s="44" t="s">
        <v>62</v>
      </c>
      <c r="B35" s="342" t="str">
        <f>'[6]KN 11'!B32</f>
        <v>Điện Biên</v>
      </c>
      <c r="C35" s="236">
        <f>'[6]KN 11'!C32</f>
        <v>1</v>
      </c>
      <c r="D35" s="236">
        <f>'[6]KN 11'!D32</f>
        <v>0</v>
      </c>
      <c r="E35" s="236">
        <f>'[6]KN 11'!E32</f>
        <v>1</v>
      </c>
      <c r="F35" s="236">
        <f>'[6]KN 11'!F32</f>
        <v>1</v>
      </c>
      <c r="G35" s="236">
        <f>'[6]KN 11'!G32</f>
        <v>0</v>
      </c>
      <c r="H35" s="236">
        <f>'[6]KN 11'!H32</f>
        <v>1</v>
      </c>
      <c r="I35" s="236">
        <f>'[6]KN 11'!I32</f>
        <v>1</v>
      </c>
      <c r="J35" s="236">
        <f>'[6]KN 11'!J32</f>
        <v>1</v>
      </c>
      <c r="K35" s="236">
        <f>'[6]KN 11'!K32</f>
        <v>0</v>
      </c>
      <c r="L35" s="236">
        <f>'[6]KN 11'!L32</f>
        <v>0</v>
      </c>
      <c r="M35" s="236">
        <f>'[6]KN 11'!M32</f>
        <v>0</v>
      </c>
      <c r="N35" s="236">
        <f>'[6]KN 11'!N32</f>
        <v>0</v>
      </c>
      <c r="O35" s="236">
        <f>'[6]KN 11'!O32</f>
        <v>0</v>
      </c>
      <c r="P35" s="236">
        <f>'[6]KN 11'!P32</f>
        <v>1</v>
      </c>
      <c r="Q35" s="236">
        <f>'[6]KN 11'!Q32</f>
        <v>0</v>
      </c>
      <c r="R35" s="236">
        <f>'[6]KN 11'!R32</f>
        <v>0</v>
      </c>
      <c r="S35" s="236">
        <f>'[6]KN 11'!S32</f>
        <v>0</v>
      </c>
      <c r="T35" s="236">
        <f>'[6]KN 11'!T32</f>
        <v>1</v>
      </c>
      <c r="U35" s="236">
        <f>'[6]KN 11'!U32</f>
        <v>0</v>
      </c>
      <c r="V35" s="212" t="str">
        <f t="shared" si="2"/>
        <v>Đúng</v>
      </c>
      <c r="W35" s="213"/>
      <c r="X35" s="213"/>
      <c r="Y35" s="213"/>
      <c r="Z35" s="213"/>
      <c r="AA35" s="213"/>
      <c r="AB35" s="213"/>
      <c r="AC35" s="213"/>
    </row>
    <row r="36" spans="1:29" s="214" customFormat="1" ht="14.25" customHeight="1">
      <c r="A36" s="44" t="s">
        <v>63</v>
      </c>
      <c r="B36" s="342" t="str">
        <f>'[6]KN 11'!B33</f>
        <v>Đồng Nai</v>
      </c>
      <c r="C36" s="236">
        <f>'[6]KN 11'!C33</f>
        <v>53</v>
      </c>
      <c r="D36" s="236">
        <f>'[6]KN 11'!D33</f>
        <v>4</v>
      </c>
      <c r="E36" s="236">
        <f>'[6]KN 11'!E33</f>
        <v>49</v>
      </c>
      <c r="F36" s="236">
        <f>'[6]KN 11'!F33</f>
        <v>53</v>
      </c>
      <c r="G36" s="236">
        <f>'[6]KN 11'!G33</f>
        <v>4</v>
      </c>
      <c r="H36" s="236">
        <f>'[6]KN 11'!H33</f>
        <v>49</v>
      </c>
      <c r="I36" s="236">
        <f>'[6]KN 11'!I33</f>
        <v>52</v>
      </c>
      <c r="J36" s="236">
        <f>'[6]KN 11'!J33</f>
        <v>46</v>
      </c>
      <c r="K36" s="236">
        <f>'[6]KN 11'!K33</f>
        <v>6</v>
      </c>
      <c r="L36" s="236">
        <f>'[6]KN 11'!L33</f>
        <v>1</v>
      </c>
      <c r="M36" s="236">
        <f>'[6]KN 11'!M33</f>
        <v>1</v>
      </c>
      <c r="N36" s="236">
        <f>'[6]KN 11'!N33</f>
        <v>0</v>
      </c>
      <c r="O36" s="236">
        <f>'[6]KN 11'!O33</f>
        <v>0</v>
      </c>
      <c r="P36" s="236">
        <f>'[6]KN 11'!P33</f>
        <v>52</v>
      </c>
      <c r="Q36" s="236">
        <f>'[6]KN 11'!Q33</f>
        <v>14</v>
      </c>
      <c r="R36" s="236">
        <f>'[6]KN 11'!R33</f>
        <v>1</v>
      </c>
      <c r="S36" s="236">
        <f>'[6]KN 11'!S33</f>
        <v>3</v>
      </c>
      <c r="T36" s="236">
        <f>'[6]KN 11'!T33</f>
        <v>23</v>
      </c>
      <c r="U36" s="236">
        <f>'[6]KN 11'!U33</f>
        <v>11</v>
      </c>
      <c r="V36" s="212" t="str">
        <f t="shared" si="2"/>
        <v>Đúng</v>
      </c>
      <c r="W36" s="213"/>
      <c r="X36" s="213"/>
      <c r="Y36" s="213"/>
      <c r="Z36" s="213"/>
      <c r="AA36" s="213"/>
      <c r="AB36" s="213"/>
      <c r="AC36" s="213"/>
    </row>
    <row r="37" spans="1:29" s="214" customFormat="1" ht="14.25" customHeight="1">
      <c r="A37" s="44" t="s">
        <v>64</v>
      </c>
      <c r="B37" s="342" t="str">
        <f>'[6]KN 11'!B34</f>
        <v>Đồng Tháp</v>
      </c>
      <c r="C37" s="236">
        <f>'[6]KN 11'!C34</f>
        <v>37</v>
      </c>
      <c r="D37" s="236">
        <f>'[6]KN 11'!D34</f>
        <v>1</v>
      </c>
      <c r="E37" s="236">
        <f>'[6]KN 11'!E34</f>
        <v>36</v>
      </c>
      <c r="F37" s="236">
        <f>'[6]KN 11'!F34</f>
        <v>37</v>
      </c>
      <c r="G37" s="236">
        <f>'[6]KN 11'!G34</f>
        <v>1</v>
      </c>
      <c r="H37" s="236">
        <f>'[6]KN 11'!H34</f>
        <v>36</v>
      </c>
      <c r="I37" s="236">
        <f>'[6]KN 11'!I34</f>
        <v>37</v>
      </c>
      <c r="J37" s="236">
        <f>'[6]KN 11'!J34</f>
        <v>35</v>
      </c>
      <c r="K37" s="236">
        <f>'[6]KN 11'!K34</f>
        <v>2</v>
      </c>
      <c r="L37" s="236">
        <f>'[6]KN 11'!L34</f>
        <v>0</v>
      </c>
      <c r="M37" s="236">
        <f>'[6]KN 11'!M34</f>
        <v>0</v>
      </c>
      <c r="N37" s="236">
        <f>'[6]KN 11'!N34</f>
        <v>0</v>
      </c>
      <c r="O37" s="236">
        <f>'[6]KN 11'!O34</f>
        <v>0</v>
      </c>
      <c r="P37" s="236">
        <f>'[6]KN 11'!P34</f>
        <v>37</v>
      </c>
      <c r="Q37" s="236">
        <f>'[6]KN 11'!Q34</f>
        <v>16</v>
      </c>
      <c r="R37" s="236">
        <f>'[6]KN 11'!R34</f>
        <v>1</v>
      </c>
      <c r="S37" s="236">
        <f>'[6]KN 11'!S34</f>
        <v>1</v>
      </c>
      <c r="T37" s="236">
        <f>'[6]KN 11'!T34</f>
        <v>10</v>
      </c>
      <c r="U37" s="236">
        <f>'[6]KN 11'!U34</f>
        <v>9</v>
      </c>
      <c r="V37" s="212" t="str">
        <f t="shared" si="2"/>
        <v>Đúng</v>
      </c>
      <c r="W37" s="213"/>
      <c r="X37" s="213"/>
      <c r="Y37" s="213"/>
      <c r="Z37" s="213"/>
      <c r="AA37" s="213"/>
      <c r="AB37" s="213"/>
      <c r="AC37" s="213"/>
    </row>
    <row r="38" spans="1:29" s="214" customFormat="1" ht="14.25" customHeight="1">
      <c r="A38" s="44" t="s">
        <v>65</v>
      </c>
      <c r="B38" s="342" t="str">
        <f>'[6]KN 11'!B35</f>
        <v>Gia Lai</v>
      </c>
      <c r="C38" s="236">
        <f>'[6]KN 11'!C35</f>
        <v>0</v>
      </c>
      <c r="D38" s="236">
        <f>'[6]KN 11'!D35</f>
        <v>0</v>
      </c>
      <c r="E38" s="236">
        <f>'[6]KN 11'!E35</f>
        <v>0</v>
      </c>
      <c r="F38" s="236">
        <f>'[6]KN 11'!F35</f>
        <v>0</v>
      </c>
      <c r="G38" s="236">
        <f>'[6]KN 11'!G35</f>
        <v>0</v>
      </c>
      <c r="H38" s="236">
        <f>'[6]KN 11'!H35</f>
        <v>0</v>
      </c>
      <c r="I38" s="236">
        <f>'[6]KN 11'!I35</f>
        <v>0</v>
      </c>
      <c r="J38" s="236">
        <f>'[6]KN 11'!J35</f>
        <v>0</v>
      </c>
      <c r="K38" s="236">
        <f>'[6]KN 11'!K35</f>
        <v>0</v>
      </c>
      <c r="L38" s="236">
        <f>'[6]KN 11'!L35</f>
        <v>0</v>
      </c>
      <c r="M38" s="236">
        <f>'[6]KN 11'!M35</f>
        <v>0</v>
      </c>
      <c r="N38" s="236">
        <f>'[6]KN 11'!N35</f>
        <v>0</v>
      </c>
      <c r="O38" s="236">
        <f>'[6]KN 11'!O35</f>
        <v>0</v>
      </c>
      <c r="P38" s="236">
        <f>'[6]KN 11'!P35</f>
        <v>0</v>
      </c>
      <c r="Q38" s="236">
        <f>'[6]KN 11'!Q35</f>
        <v>0</v>
      </c>
      <c r="R38" s="236">
        <f>'[6]KN 11'!R35</f>
        <v>0</v>
      </c>
      <c r="S38" s="236">
        <f>'[6]KN 11'!S35</f>
        <v>0</v>
      </c>
      <c r="T38" s="236">
        <f>'[6]KN 11'!T35</f>
        <v>0</v>
      </c>
      <c r="U38" s="236">
        <f>'[6]KN 11'!U35</f>
        <v>0</v>
      </c>
      <c r="V38" s="212" t="str">
        <f t="shared" si="2"/>
        <v>Đúng</v>
      </c>
      <c r="W38" s="213"/>
      <c r="X38" s="213"/>
      <c r="Y38" s="213"/>
      <c r="Z38" s="213"/>
      <c r="AA38" s="213"/>
      <c r="AB38" s="213"/>
      <c r="AC38" s="213"/>
    </row>
    <row r="39" spans="1:29" s="214" customFormat="1" ht="14.25" customHeight="1">
      <c r="A39" s="44" t="s">
        <v>66</v>
      </c>
      <c r="B39" s="342" t="str">
        <f>'[6]KN 11'!B36</f>
        <v>Hà Giang</v>
      </c>
      <c r="C39" s="236">
        <f>'[6]KN 11'!C36</f>
        <v>1</v>
      </c>
      <c r="D39" s="236">
        <f>'[6]KN 11'!D36</f>
        <v>1</v>
      </c>
      <c r="E39" s="236">
        <f>'[6]KN 11'!E36</f>
        <v>0</v>
      </c>
      <c r="F39" s="236">
        <f>'[6]KN 11'!F36</f>
        <v>1</v>
      </c>
      <c r="G39" s="236">
        <f>'[6]KN 11'!G36</f>
        <v>1</v>
      </c>
      <c r="H39" s="236">
        <f>'[6]KN 11'!H36</f>
        <v>0</v>
      </c>
      <c r="I39" s="236">
        <f>'[6]KN 11'!I36</f>
        <v>1</v>
      </c>
      <c r="J39" s="236">
        <f>'[6]KN 11'!J36</f>
        <v>1</v>
      </c>
      <c r="K39" s="236">
        <f>'[6]KN 11'!K36</f>
        <v>0</v>
      </c>
      <c r="L39" s="236">
        <f>'[6]KN 11'!L36</f>
        <v>0</v>
      </c>
      <c r="M39" s="236">
        <f>'[6]KN 11'!M36</f>
        <v>0</v>
      </c>
      <c r="N39" s="236">
        <f>'[6]KN 11'!N36</f>
        <v>0</v>
      </c>
      <c r="O39" s="236">
        <f>'[6]KN 11'!O36</f>
        <v>0</v>
      </c>
      <c r="P39" s="236">
        <f>'[6]KN 11'!P36</f>
        <v>1</v>
      </c>
      <c r="Q39" s="236">
        <f>'[6]KN 11'!Q36</f>
        <v>0</v>
      </c>
      <c r="R39" s="236">
        <f>'[6]KN 11'!R36</f>
        <v>0</v>
      </c>
      <c r="S39" s="236">
        <f>'[6]KN 11'!S36</f>
        <v>0</v>
      </c>
      <c r="T39" s="236">
        <f>'[6]KN 11'!T36</f>
        <v>1</v>
      </c>
      <c r="U39" s="236">
        <f>'[6]KN 11'!U36</f>
        <v>0</v>
      </c>
      <c r="V39" s="212" t="str">
        <f t="shared" si="2"/>
        <v>Đúng</v>
      </c>
      <c r="W39" s="213"/>
      <c r="X39" s="213"/>
      <c r="Y39" s="213"/>
      <c r="Z39" s="213"/>
      <c r="AA39" s="213"/>
      <c r="AB39" s="213"/>
      <c r="AC39" s="213"/>
    </row>
    <row r="40" spans="1:29" s="214" customFormat="1" ht="14.25" customHeight="1">
      <c r="A40" s="44" t="s">
        <v>67</v>
      </c>
      <c r="B40" s="342" t="str">
        <f>'[6]KN 11'!B37</f>
        <v>Hà Nam</v>
      </c>
      <c r="C40" s="236">
        <f>'[6]KN 11'!C37</f>
        <v>0</v>
      </c>
      <c r="D40" s="236">
        <f>'[6]KN 11'!D37</f>
        <v>0</v>
      </c>
      <c r="E40" s="236">
        <f>'[6]KN 11'!E37</f>
        <v>0</v>
      </c>
      <c r="F40" s="236">
        <f>'[6]KN 11'!F37</f>
        <v>0</v>
      </c>
      <c r="G40" s="236">
        <f>'[6]KN 11'!G37</f>
        <v>0</v>
      </c>
      <c r="H40" s="236">
        <f>'[6]KN 11'!H37</f>
        <v>0</v>
      </c>
      <c r="I40" s="236">
        <f>'[6]KN 11'!I37</f>
        <v>0</v>
      </c>
      <c r="J40" s="236">
        <f>'[6]KN 11'!J37</f>
        <v>0</v>
      </c>
      <c r="K40" s="236">
        <f>'[6]KN 11'!K37</f>
        <v>0</v>
      </c>
      <c r="L40" s="236">
        <f>'[6]KN 11'!L37</f>
        <v>0</v>
      </c>
      <c r="M40" s="236">
        <f>'[6]KN 11'!M37</f>
        <v>0</v>
      </c>
      <c r="N40" s="236">
        <f>'[6]KN 11'!N37</f>
        <v>0</v>
      </c>
      <c r="O40" s="236">
        <f>'[6]KN 11'!O37</f>
        <v>0</v>
      </c>
      <c r="P40" s="236">
        <f>'[6]KN 11'!P37</f>
        <v>0</v>
      </c>
      <c r="Q40" s="236">
        <f>'[6]KN 11'!Q37</f>
        <v>0</v>
      </c>
      <c r="R40" s="236">
        <f>'[6]KN 11'!R37</f>
        <v>0</v>
      </c>
      <c r="S40" s="236">
        <f>'[6]KN 11'!S37</f>
        <v>0</v>
      </c>
      <c r="T40" s="236">
        <f>'[6]KN 11'!T37</f>
        <v>0</v>
      </c>
      <c r="U40" s="236">
        <f>'[6]KN 11'!U37</f>
        <v>0</v>
      </c>
      <c r="V40" s="212" t="str">
        <f t="shared" si="2"/>
        <v>Đúng</v>
      </c>
      <c r="W40" s="213"/>
      <c r="X40" s="213"/>
      <c r="Y40" s="213"/>
      <c r="Z40" s="213"/>
      <c r="AA40" s="213"/>
      <c r="AB40" s="213"/>
      <c r="AC40" s="213"/>
    </row>
    <row r="41" spans="1:29" s="214" customFormat="1" ht="14.25" customHeight="1">
      <c r="A41" s="44" t="s">
        <v>68</v>
      </c>
      <c r="B41" s="342" t="str">
        <f>'[6]KN 11'!B38</f>
        <v>Hà Nội</v>
      </c>
      <c r="C41" s="236">
        <f>'[6]KN 11'!C38</f>
        <v>86</v>
      </c>
      <c r="D41" s="236">
        <f>'[6]KN 11'!D38</f>
        <v>14</v>
      </c>
      <c r="E41" s="236">
        <f>'[6]KN 11'!E38</f>
        <v>72</v>
      </c>
      <c r="F41" s="236">
        <f>'[6]KN 11'!F38</f>
        <v>75</v>
      </c>
      <c r="G41" s="236">
        <f>'[6]KN 11'!G38</f>
        <v>13</v>
      </c>
      <c r="H41" s="236">
        <f>'[6]KN 11'!H38</f>
        <v>62</v>
      </c>
      <c r="I41" s="236">
        <f>'[6]KN 11'!I38</f>
        <v>61</v>
      </c>
      <c r="J41" s="236">
        <f>'[6]KN 11'!J38</f>
        <v>34</v>
      </c>
      <c r="K41" s="236">
        <f>'[6]KN 11'!K38</f>
        <v>27</v>
      </c>
      <c r="L41" s="236">
        <f>'[6]KN 11'!L38</f>
        <v>14</v>
      </c>
      <c r="M41" s="236">
        <f>'[6]KN 11'!M38</f>
        <v>1</v>
      </c>
      <c r="N41" s="236">
        <f>'[6]KN 11'!N38</f>
        <v>13</v>
      </c>
      <c r="O41" s="236">
        <f>'[6]KN 11'!O38</f>
        <v>0</v>
      </c>
      <c r="P41" s="236">
        <f>'[6]KN 11'!P38</f>
        <v>61</v>
      </c>
      <c r="Q41" s="236">
        <f>'[6]KN 11'!Q38</f>
        <v>8</v>
      </c>
      <c r="R41" s="236">
        <f>'[6]KN 11'!R38</f>
        <v>1</v>
      </c>
      <c r="S41" s="236">
        <f>'[6]KN 11'!S38</f>
        <v>2</v>
      </c>
      <c r="T41" s="236">
        <f>'[6]KN 11'!T38</f>
        <v>37</v>
      </c>
      <c r="U41" s="236">
        <f>'[6]KN 11'!U38</f>
        <v>13</v>
      </c>
      <c r="V41" s="212" t="str">
        <f t="shared" si="2"/>
        <v>Đúng</v>
      </c>
      <c r="W41" s="213"/>
      <c r="X41" s="213"/>
      <c r="Y41" s="213"/>
      <c r="Z41" s="213"/>
      <c r="AA41" s="213"/>
      <c r="AB41" s="213"/>
      <c r="AC41" s="213"/>
    </row>
    <row r="42" spans="1:29" s="214" customFormat="1" ht="14.25" customHeight="1">
      <c r="A42" s="44" t="s">
        <v>69</v>
      </c>
      <c r="B42" s="342" t="str">
        <f>'[6]KN 11'!B39</f>
        <v>Hà Tĩnh</v>
      </c>
      <c r="C42" s="236">
        <f>'[6]KN 11'!C39</f>
        <v>7</v>
      </c>
      <c r="D42" s="236">
        <f>'[6]KN 11'!D39</f>
        <v>0</v>
      </c>
      <c r="E42" s="236">
        <f>'[6]KN 11'!E39</f>
        <v>7</v>
      </c>
      <c r="F42" s="236">
        <f>'[6]KN 11'!F39</f>
        <v>7</v>
      </c>
      <c r="G42" s="236">
        <f>'[6]KN 11'!G39</f>
        <v>0</v>
      </c>
      <c r="H42" s="236">
        <f>'[6]KN 11'!H39</f>
        <v>7</v>
      </c>
      <c r="I42" s="236">
        <f>'[6]KN 11'!I39</f>
        <v>4</v>
      </c>
      <c r="J42" s="236">
        <f>'[6]KN 11'!J39</f>
        <v>4</v>
      </c>
      <c r="K42" s="236">
        <f>'[6]KN 11'!K39</f>
        <v>0</v>
      </c>
      <c r="L42" s="236">
        <f>'[6]KN 11'!L39</f>
        <v>3</v>
      </c>
      <c r="M42" s="236">
        <f>'[6]KN 11'!M39</f>
        <v>1</v>
      </c>
      <c r="N42" s="236">
        <f>'[6]KN 11'!N39</f>
        <v>2</v>
      </c>
      <c r="O42" s="236">
        <f>'[6]KN 11'!O39</f>
        <v>0</v>
      </c>
      <c r="P42" s="236">
        <f>'[6]KN 11'!P39</f>
        <v>4</v>
      </c>
      <c r="Q42" s="236">
        <f>'[6]KN 11'!Q39</f>
        <v>0</v>
      </c>
      <c r="R42" s="236">
        <f>'[6]KN 11'!R39</f>
        <v>0</v>
      </c>
      <c r="S42" s="236">
        <f>'[6]KN 11'!S39</f>
        <v>0</v>
      </c>
      <c r="T42" s="236">
        <f>'[6]KN 11'!T39</f>
        <v>4</v>
      </c>
      <c r="U42" s="236">
        <f>'[6]KN 11'!U39</f>
        <v>0</v>
      </c>
      <c r="V42" s="212" t="str">
        <f t="shared" si="2"/>
        <v>Đúng</v>
      </c>
      <c r="W42" s="213"/>
      <c r="X42" s="213"/>
      <c r="Y42" s="213"/>
      <c r="Z42" s="213"/>
      <c r="AA42" s="213"/>
      <c r="AB42" s="213"/>
      <c r="AC42" s="213"/>
    </row>
    <row r="43" spans="1:29" s="214" customFormat="1" ht="14.25" customHeight="1">
      <c r="A43" s="44" t="s">
        <v>70</v>
      </c>
      <c r="B43" s="342" t="str">
        <f>'[6]KN 11'!B40</f>
        <v>Hải Dương</v>
      </c>
      <c r="C43" s="236">
        <f>'[6]KN 11'!C40</f>
        <v>24</v>
      </c>
      <c r="D43" s="236">
        <f>'[6]KN 11'!D40</f>
        <v>0</v>
      </c>
      <c r="E43" s="236">
        <f>'[6]KN 11'!E40</f>
        <v>24</v>
      </c>
      <c r="F43" s="236">
        <f>'[6]KN 11'!F40</f>
        <v>21</v>
      </c>
      <c r="G43" s="236">
        <f>'[6]KN 11'!G40</f>
        <v>0</v>
      </c>
      <c r="H43" s="236">
        <f>'[6]KN 11'!H40</f>
        <v>21</v>
      </c>
      <c r="I43" s="236">
        <f>'[6]KN 11'!I40</f>
        <v>20</v>
      </c>
      <c r="J43" s="236">
        <f>'[6]KN 11'!J40</f>
        <v>15</v>
      </c>
      <c r="K43" s="236">
        <f>'[6]KN 11'!K40</f>
        <v>5</v>
      </c>
      <c r="L43" s="236">
        <f>'[6]KN 11'!L40</f>
        <v>1</v>
      </c>
      <c r="M43" s="236">
        <f>'[6]KN 11'!M40</f>
        <v>1</v>
      </c>
      <c r="N43" s="236">
        <f>'[6]KN 11'!N40</f>
        <v>0</v>
      </c>
      <c r="O43" s="236">
        <f>'[6]KN 11'!O40</f>
        <v>0</v>
      </c>
      <c r="P43" s="236">
        <f>'[6]KN 11'!P40</f>
        <v>20</v>
      </c>
      <c r="Q43" s="236">
        <f>'[6]KN 11'!Q40</f>
        <v>0</v>
      </c>
      <c r="R43" s="236">
        <f>'[6]KN 11'!R40</f>
        <v>0</v>
      </c>
      <c r="S43" s="236">
        <f>'[6]KN 11'!S40</f>
        <v>1</v>
      </c>
      <c r="T43" s="236">
        <f>'[6]KN 11'!T40</f>
        <v>18</v>
      </c>
      <c r="U43" s="236">
        <f>'[6]KN 11'!U40</f>
        <v>1</v>
      </c>
      <c r="V43" s="212" t="str">
        <f t="shared" si="2"/>
        <v>Đúng</v>
      </c>
      <c r="W43" s="213"/>
      <c r="X43" s="213"/>
      <c r="Y43" s="213"/>
      <c r="Z43" s="213"/>
      <c r="AA43" s="213"/>
      <c r="AB43" s="213"/>
      <c r="AC43" s="213"/>
    </row>
    <row r="44" spans="1:29" s="214" customFormat="1" ht="14.25" customHeight="1">
      <c r="A44" s="44" t="s">
        <v>71</v>
      </c>
      <c r="B44" s="342" t="str">
        <f>'[6]KN 11'!B41</f>
        <v>Hải Phòng</v>
      </c>
      <c r="C44" s="236">
        <f>'[6]KN 11'!C41</f>
        <v>1</v>
      </c>
      <c r="D44" s="236">
        <f>'[6]KN 11'!D41</f>
        <v>0</v>
      </c>
      <c r="E44" s="236">
        <f>'[6]KN 11'!E41</f>
        <v>1</v>
      </c>
      <c r="F44" s="236">
        <f>'[6]KN 11'!F41</f>
        <v>1</v>
      </c>
      <c r="G44" s="236">
        <f>'[6]KN 11'!G41</f>
        <v>0</v>
      </c>
      <c r="H44" s="236">
        <f>'[6]KN 11'!H41</f>
        <v>1</v>
      </c>
      <c r="I44" s="236">
        <f>'[6]KN 11'!I41</f>
        <v>1</v>
      </c>
      <c r="J44" s="236">
        <f>'[6]KN 11'!J41</f>
        <v>0</v>
      </c>
      <c r="K44" s="236">
        <f>'[6]KN 11'!K41</f>
        <v>1</v>
      </c>
      <c r="L44" s="236">
        <f>'[6]KN 11'!L41</f>
        <v>0</v>
      </c>
      <c r="M44" s="236">
        <f>'[6]KN 11'!M41</f>
        <v>0</v>
      </c>
      <c r="N44" s="236">
        <f>'[6]KN 11'!N41</f>
        <v>0</v>
      </c>
      <c r="O44" s="236">
        <f>'[6]KN 11'!O41</f>
        <v>0</v>
      </c>
      <c r="P44" s="236">
        <f>'[6]KN 11'!P41</f>
        <v>1</v>
      </c>
      <c r="Q44" s="236">
        <f>'[6]KN 11'!Q41</f>
        <v>0</v>
      </c>
      <c r="R44" s="236">
        <f>'[6]KN 11'!R41</f>
        <v>0</v>
      </c>
      <c r="S44" s="236">
        <f>'[6]KN 11'!S41</f>
        <v>0</v>
      </c>
      <c r="T44" s="236">
        <f>'[6]KN 11'!T41</f>
        <v>1</v>
      </c>
      <c r="U44" s="236">
        <f>'[6]KN 11'!U41</f>
        <v>0</v>
      </c>
      <c r="V44" s="212" t="str">
        <f t="shared" si="2"/>
        <v>Đúng</v>
      </c>
      <c r="W44" s="213"/>
      <c r="X44" s="213"/>
      <c r="Y44" s="213"/>
      <c r="Z44" s="213"/>
      <c r="AA44" s="213"/>
      <c r="AB44" s="213"/>
      <c r="AC44" s="213"/>
    </row>
    <row r="45" spans="1:29" s="214" customFormat="1" ht="14.25" customHeight="1">
      <c r="A45" s="44" t="s">
        <v>72</v>
      </c>
      <c r="B45" s="342" t="str">
        <f>'[6]KN 11'!B42</f>
        <v>Hậu Giang</v>
      </c>
      <c r="C45" s="236">
        <f>'[6]KN 11'!C42</f>
        <v>71</v>
      </c>
      <c r="D45" s="236">
        <f>'[6]KN 11'!D42</f>
        <v>2</v>
      </c>
      <c r="E45" s="236">
        <f>'[6]KN 11'!E42</f>
        <v>69</v>
      </c>
      <c r="F45" s="236">
        <f>'[6]KN 11'!F42</f>
        <v>71</v>
      </c>
      <c r="G45" s="236">
        <f>'[6]KN 11'!G42</f>
        <v>2</v>
      </c>
      <c r="H45" s="236">
        <f>'[6]KN 11'!H42</f>
        <v>69</v>
      </c>
      <c r="I45" s="236">
        <f>'[6]KN 11'!I42</f>
        <v>51</v>
      </c>
      <c r="J45" s="236">
        <f>'[6]KN 11'!J42</f>
        <v>42</v>
      </c>
      <c r="K45" s="236">
        <f>'[6]KN 11'!K42</f>
        <v>9</v>
      </c>
      <c r="L45" s="236">
        <f>'[6]KN 11'!L42</f>
        <v>20</v>
      </c>
      <c r="M45" s="236">
        <f>'[6]KN 11'!M42</f>
        <v>0</v>
      </c>
      <c r="N45" s="236">
        <f>'[6]KN 11'!N42</f>
        <v>20</v>
      </c>
      <c r="O45" s="236">
        <f>'[6]KN 11'!O42</f>
        <v>0</v>
      </c>
      <c r="P45" s="236">
        <f>'[6]KN 11'!P42</f>
        <v>51</v>
      </c>
      <c r="Q45" s="236">
        <f>'[6]KN 11'!Q42</f>
        <v>16</v>
      </c>
      <c r="R45" s="236">
        <f>'[6]KN 11'!R42</f>
        <v>3</v>
      </c>
      <c r="S45" s="236">
        <f>'[6]KN 11'!S42</f>
        <v>2</v>
      </c>
      <c r="T45" s="236">
        <f>'[6]KN 11'!T42</f>
        <v>30</v>
      </c>
      <c r="U45" s="236">
        <f>'[6]KN 11'!U42</f>
        <v>0</v>
      </c>
      <c r="V45" s="212" t="str">
        <f t="shared" si="2"/>
        <v>Đúng</v>
      </c>
      <c r="W45" s="213"/>
      <c r="X45" s="213"/>
      <c r="Y45" s="213"/>
      <c r="Z45" s="213"/>
      <c r="AA45" s="213"/>
      <c r="AB45" s="213"/>
      <c r="AC45" s="213"/>
    </row>
    <row r="46" spans="1:29" s="214" customFormat="1" ht="14.25" customHeight="1">
      <c r="A46" s="44" t="s">
        <v>73</v>
      </c>
      <c r="B46" s="342" t="str">
        <f>'[6]KN 11'!B43</f>
        <v>Hòa Bình</v>
      </c>
      <c r="C46" s="236">
        <f>'[6]KN 11'!C43</f>
        <v>8</v>
      </c>
      <c r="D46" s="236">
        <f>'[6]KN 11'!D43</f>
        <v>0</v>
      </c>
      <c r="E46" s="236">
        <f>'[6]KN 11'!E43</f>
        <v>8</v>
      </c>
      <c r="F46" s="236">
        <f>'[6]KN 11'!F43</f>
        <v>6</v>
      </c>
      <c r="G46" s="236">
        <f>'[6]KN 11'!G43</f>
        <v>0</v>
      </c>
      <c r="H46" s="236">
        <f>'[6]KN 11'!H43</f>
        <v>6</v>
      </c>
      <c r="I46" s="236">
        <f>'[6]KN 11'!I43</f>
        <v>2</v>
      </c>
      <c r="J46" s="236">
        <f>'[6]KN 11'!J43</f>
        <v>1</v>
      </c>
      <c r="K46" s="236">
        <f>'[6]KN 11'!K43</f>
        <v>1</v>
      </c>
      <c r="L46" s="236">
        <f>'[6]KN 11'!L43</f>
        <v>4</v>
      </c>
      <c r="M46" s="236">
        <f>'[6]KN 11'!M43</f>
        <v>0</v>
      </c>
      <c r="N46" s="236">
        <f>'[6]KN 11'!N43</f>
        <v>4</v>
      </c>
      <c r="O46" s="236">
        <f>'[6]KN 11'!O43</f>
        <v>0</v>
      </c>
      <c r="P46" s="236">
        <f>'[6]KN 11'!P43</f>
        <v>2</v>
      </c>
      <c r="Q46" s="236">
        <f>'[6]KN 11'!Q43</f>
        <v>0</v>
      </c>
      <c r="R46" s="236">
        <f>'[6]KN 11'!R43</f>
        <v>0</v>
      </c>
      <c r="S46" s="236">
        <f>'[6]KN 11'!S43</f>
        <v>0</v>
      </c>
      <c r="T46" s="236">
        <f>'[6]KN 11'!T43</f>
        <v>1</v>
      </c>
      <c r="U46" s="236">
        <f>'[6]KN 11'!U43</f>
        <v>1</v>
      </c>
      <c r="V46" s="212" t="str">
        <f t="shared" si="2"/>
        <v>Đúng</v>
      </c>
      <c r="W46" s="213"/>
      <c r="X46" s="213"/>
      <c r="Y46" s="213"/>
      <c r="Z46" s="213"/>
      <c r="AA46" s="213"/>
      <c r="AB46" s="213"/>
      <c r="AC46" s="213"/>
    </row>
    <row r="47" spans="1:29" s="214" customFormat="1" ht="14.25" customHeight="1">
      <c r="A47" s="44" t="s">
        <v>74</v>
      </c>
      <c r="B47" s="342" t="str">
        <f>'[6]KN 11'!B44</f>
        <v>Hồ Chí Minh</v>
      </c>
      <c r="C47" s="236">
        <f>'[6]KN 11'!C44</f>
        <v>194</v>
      </c>
      <c r="D47" s="236">
        <f>'[6]KN 11'!D44</f>
        <v>24</v>
      </c>
      <c r="E47" s="236">
        <f>'[6]KN 11'!E44</f>
        <v>170</v>
      </c>
      <c r="F47" s="236">
        <f>'[6]KN 11'!F44</f>
        <v>194</v>
      </c>
      <c r="G47" s="236">
        <f>'[6]KN 11'!G44</f>
        <v>24</v>
      </c>
      <c r="H47" s="236">
        <f>'[6]KN 11'!H44</f>
        <v>170</v>
      </c>
      <c r="I47" s="236">
        <f>'[6]KN 11'!I44</f>
        <v>90</v>
      </c>
      <c r="J47" s="236">
        <f>'[6]KN 11'!J44</f>
        <v>51</v>
      </c>
      <c r="K47" s="236">
        <f>'[6]KN 11'!K44</f>
        <v>39</v>
      </c>
      <c r="L47" s="236">
        <f>'[6]KN 11'!L44</f>
        <v>104</v>
      </c>
      <c r="M47" s="236">
        <f>'[6]KN 11'!M44</f>
        <v>2</v>
      </c>
      <c r="N47" s="236">
        <f>'[6]KN 11'!N44</f>
        <v>102</v>
      </c>
      <c r="O47" s="236">
        <f>'[6]KN 11'!O44</f>
        <v>0</v>
      </c>
      <c r="P47" s="236">
        <f>'[6]KN 11'!P44</f>
        <v>90</v>
      </c>
      <c r="Q47" s="236">
        <f>'[6]KN 11'!Q44</f>
        <v>15</v>
      </c>
      <c r="R47" s="236">
        <f>'[6]KN 11'!R44</f>
        <v>4</v>
      </c>
      <c r="S47" s="236">
        <f>'[6]KN 11'!S44</f>
        <v>3</v>
      </c>
      <c r="T47" s="236">
        <f>'[6]KN 11'!T44</f>
        <v>36</v>
      </c>
      <c r="U47" s="236">
        <f>'[6]KN 11'!U44</f>
        <v>32</v>
      </c>
      <c r="V47" s="212" t="str">
        <f t="shared" si="2"/>
        <v>Đúng</v>
      </c>
      <c r="W47" s="213"/>
      <c r="X47" s="213"/>
      <c r="Y47" s="213"/>
      <c r="Z47" s="213"/>
      <c r="AA47" s="213"/>
      <c r="AB47" s="213"/>
      <c r="AC47" s="213"/>
    </row>
    <row r="48" spans="1:29" s="214" customFormat="1" ht="14.25" customHeight="1">
      <c r="A48" s="44" t="s">
        <v>240</v>
      </c>
      <c r="B48" s="342" t="str">
        <f>'[6]KN 11'!B45</f>
        <v>Hưng Yên</v>
      </c>
      <c r="C48" s="236">
        <f>'[6]KN 11'!C45</f>
        <v>1</v>
      </c>
      <c r="D48" s="236">
        <f>'[6]KN 11'!D45</f>
        <v>0</v>
      </c>
      <c r="E48" s="236">
        <f>'[6]KN 11'!E45</f>
        <v>1</v>
      </c>
      <c r="F48" s="236">
        <f>'[6]KN 11'!F45</f>
        <v>1</v>
      </c>
      <c r="G48" s="236">
        <f>'[6]KN 11'!G45</f>
        <v>0</v>
      </c>
      <c r="H48" s="236">
        <f>'[6]KN 11'!H45</f>
        <v>1</v>
      </c>
      <c r="I48" s="236">
        <f>'[6]KN 11'!I45</f>
        <v>1</v>
      </c>
      <c r="J48" s="236">
        <f>'[6]KN 11'!J45</f>
        <v>1</v>
      </c>
      <c r="K48" s="236">
        <f>'[6]KN 11'!K45</f>
        <v>0</v>
      </c>
      <c r="L48" s="236">
        <f>'[6]KN 11'!L45</f>
        <v>0</v>
      </c>
      <c r="M48" s="236">
        <f>'[6]KN 11'!M45</f>
        <v>0</v>
      </c>
      <c r="N48" s="236">
        <f>'[6]KN 11'!N45</f>
        <v>0</v>
      </c>
      <c r="O48" s="236">
        <f>'[6]KN 11'!O45</f>
        <v>0</v>
      </c>
      <c r="P48" s="236">
        <f>'[6]KN 11'!P45</f>
        <v>1</v>
      </c>
      <c r="Q48" s="236">
        <f>'[6]KN 11'!Q45</f>
        <v>0</v>
      </c>
      <c r="R48" s="236">
        <f>'[6]KN 11'!R45</f>
        <v>0</v>
      </c>
      <c r="S48" s="236">
        <f>'[6]KN 11'!S45</f>
        <v>1</v>
      </c>
      <c r="T48" s="236">
        <f>'[6]KN 11'!T45</f>
        <v>0</v>
      </c>
      <c r="U48" s="236">
        <f>'[6]KN 11'!U45</f>
        <v>0</v>
      </c>
      <c r="V48" s="212" t="str">
        <f aca="true" t="shared" si="3" ref="V48:V77">IF(G48+H48=I48+L48,"Đúng","Sai")</f>
        <v>Đúng</v>
      </c>
      <c r="W48" s="213"/>
      <c r="X48" s="213"/>
      <c r="Y48" s="213"/>
      <c r="Z48" s="213"/>
      <c r="AA48" s="213"/>
      <c r="AB48" s="213"/>
      <c r="AC48" s="213"/>
    </row>
    <row r="49" spans="1:22" s="214" customFormat="1" ht="14.25" customHeight="1">
      <c r="A49" s="44" t="s">
        <v>241</v>
      </c>
      <c r="B49" s="342" t="str">
        <f>'[6]KN 11'!B46</f>
        <v>Kiên Giang</v>
      </c>
      <c r="C49" s="236">
        <f>'[6]KN 11'!C46</f>
        <v>85</v>
      </c>
      <c r="D49" s="236">
        <f>'[6]KN 11'!D46</f>
        <v>3</v>
      </c>
      <c r="E49" s="236">
        <f>'[6]KN 11'!E46</f>
        <v>82</v>
      </c>
      <c r="F49" s="236">
        <f>'[6]KN 11'!F46</f>
        <v>85</v>
      </c>
      <c r="G49" s="236">
        <f>'[6]KN 11'!G46</f>
        <v>3</v>
      </c>
      <c r="H49" s="236">
        <f>'[6]KN 11'!H46</f>
        <v>82</v>
      </c>
      <c r="I49" s="236">
        <f>'[6]KN 11'!I46</f>
        <v>40</v>
      </c>
      <c r="J49" s="236">
        <f>'[6]KN 11'!J46</f>
        <v>32</v>
      </c>
      <c r="K49" s="236">
        <f>'[6]KN 11'!K46</f>
        <v>8</v>
      </c>
      <c r="L49" s="236">
        <f>'[6]KN 11'!L46</f>
        <v>45</v>
      </c>
      <c r="M49" s="236">
        <f>'[6]KN 11'!M46</f>
        <v>9</v>
      </c>
      <c r="N49" s="236">
        <f>'[6]KN 11'!N46</f>
        <v>36</v>
      </c>
      <c r="O49" s="236">
        <f>'[6]KN 11'!O46</f>
        <v>0</v>
      </c>
      <c r="P49" s="236">
        <f>'[6]KN 11'!P46</f>
        <v>40</v>
      </c>
      <c r="Q49" s="236">
        <f>'[6]KN 11'!Q46</f>
        <v>3</v>
      </c>
      <c r="R49" s="236">
        <f>'[6]KN 11'!R46</f>
        <v>1</v>
      </c>
      <c r="S49" s="236">
        <f>'[6]KN 11'!S46</f>
        <v>7</v>
      </c>
      <c r="T49" s="236">
        <f>'[6]KN 11'!T46</f>
        <v>25</v>
      </c>
      <c r="U49" s="236">
        <f>'[6]KN 11'!U46</f>
        <v>4</v>
      </c>
      <c r="V49" s="212" t="str">
        <f t="shared" si="3"/>
        <v>Đúng</v>
      </c>
    </row>
    <row r="50" spans="1:22" s="214" customFormat="1" ht="14.25" customHeight="1">
      <c r="A50" s="44" t="s">
        <v>242</v>
      </c>
      <c r="B50" s="342" t="str">
        <f>'[6]KN 11'!B47</f>
        <v>Kon Tum</v>
      </c>
      <c r="C50" s="236">
        <f>'[6]KN 11'!C47</f>
        <v>4</v>
      </c>
      <c r="D50" s="236">
        <f>'[6]KN 11'!D47</f>
        <v>0</v>
      </c>
      <c r="E50" s="236">
        <f>'[6]KN 11'!E47</f>
        <v>4</v>
      </c>
      <c r="F50" s="236">
        <f>'[6]KN 11'!F47</f>
        <v>4</v>
      </c>
      <c r="G50" s="236">
        <f>'[6]KN 11'!G47</f>
        <v>0</v>
      </c>
      <c r="H50" s="236">
        <f>'[6]KN 11'!H47</f>
        <v>4</v>
      </c>
      <c r="I50" s="236">
        <f>'[6]KN 11'!I47</f>
        <v>4</v>
      </c>
      <c r="J50" s="236">
        <f>'[6]KN 11'!J47</f>
        <v>4</v>
      </c>
      <c r="K50" s="236">
        <f>'[6]KN 11'!K47</f>
        <v>0</v>
      </c>
      <c r="L50" s="236">
        <f>'[6]KN 11'!L47</f>
        <v>0</v>
      </c>
      <c r="M50" s="236">
        <f>'[6]KN 11'!M47</f>
        <v>0</v>
      </c>
      <c r="N50" s="236">
        <f>'[6]KN 11'!N47</f>
        <v>0</v>
      </c>
      <c r="O50" s="236">
        <f>'[6]KN 11'!O47</f>
        <v>0</v>
      </c>
      <c r="P50" s="236">
        <f>'[6]KN 11'!P47</f>
        <v>4</v>
      </c>
      <c r="Q50" s="236">
        <f>'[6]KN 11'!Q47</f>
        <v>1</v>
      </c>
      <c r="R50" s="236">
        <f>'[6]KN 11'!R47</f>
        <v>2</v>
      </c>
      <c r="S50" s="236">
        <f>'[6]KN 11'!S47</f>
        <v>1</v>
      </c>
      <c r="T50" s="236">
        <f>'[6]KN 11'!T47</f>
        <v>0</v>
      </c>
      <c r="U50" s="236">
        <f>'[6]KN 11'!U47</f>
        <v>0</v>
      </c>
      <c r="V50" s="212" t="str">
        <f t="shared" si="3"/>
        <v>Đúng</v>
      </c>
    </row>
    <row r="51" spans="1:22" s="214" customFormat="1" ht="14.25" customHeight="1">
      <c r="A51" s="44" t="s">
        <v>243</v>
      </c>
      <c r="B51" s="342" t="str">
        <f>'[6]KN 11'!B48</f>
        <v>Khánh Hoà</v>
      </c>
      <c r="C51" s="236">
        <f>'[6]KN 11'!C48</f>
        <v>7</v>
      </c>
      <c r="D51" s="236">
        <f>'[6]KN 11'!D48</f>
        <v>0</v>
      </c>
      <c r="E51" s="236">
        <f>'[6]KN 11'!E48</f>
        <v>7</v>
      </c>
      <c r="F51" s="236">
        <f>'[6]KN 11'!F48</f>
        <v>7</v>
      </c>
      <c r="G51" s="236">
        <f>'[6]KN 11'!G48</f>
        <v>0</v>
      </c>
      <c r="H51" s="236">
        <f>'[6]KN 11'!H48</f>
        <v>7</v>
      </c>
      <c r="I51" s="236">
        <f>'[6]KN 11'!I48</f>
        <v>7</v>
      </c>
      <c r="J51" s="236">
        <f>'[6]KN 11'!J48</f>
        <v>6</v>
      </c>
      <c r="K51" s="236">
        <f>'[6]KN 11'!K48</f>
        <v>1</v>
      </c>
      <c r="L51" s="236">
        <f>'[6]KN 11'!L48</f>
        <v>0</v>
      </c>
      <c r="M51" s="236">
        <f>'[6]KN 11'!M48</f>
        <v>0</v>
      </c>
      <c r="N51" s="236">
        <f>'[6]KN 11'!N48</f>
        <v>0</v>
      </c>
      <c r="O51" s="236">
        <f>'[6]KN 11'!O48</f>
        <v>0</v>
      </c>
      <c r="P51" s="236">
        <f>'[6]KN 11'!P48</f>
        <v>7</v>
      </c>
      <c r="Q51" s="236">
        <f>'[6]KN 11'!Q48</f>
        <v>0</v>
      </c>
      <c r="R51" s="236">
        <f>'[6]KN 11'!R48</f>
        <v>0</v>
      </c>
      <c r="S51" s="236">
        <f>'[6]KN 11'!S48</f>
        <v>1</v>
      </c>
      <c r="T51" s="236">
        <f>'[6]KN 11'!T48</f>
        <v>2</v>
      </c>
      <c r="U51" s="236">
        <f>'[6]KN 11'!U48</f>
        <v>4</v>
      </c>
      <c r="V51" s="212" t="str">
        <f t="shared" si="3"/>
        <v>Đúng</v>
      </c>
    </row>
    <row r="52" spans="1:22" s="214" customFormat="1" ht="14.25" customHeight="1">
      <c r="A52" s="44" t="s">
        <v>244</v>
      </c>
      <c r="B52" s="342" t="str">
        <f>'[6]KN 11'!B49</f>
        <v>Lai Châu</v>
      </c>
      <c r="C52" s="236">
        <f>'[6]KN 11'!C49</f>
        <v>0</v>
      </c>
      <c r="D52" s="236">
        <f>'[6]KN 11'!D49</f>
        <v>0</v>
      </c>
      <c r="E52" s="236">
        <f>'[6]KN 11'!E49</f>
        <v>0</v>
      </c>
      <c r="F52" s="236">
        <f>'[6]KN 11'!F49</f>
        <v>0</v>
      </c>
      <c r="G52" s="236">
        <f>'[6]KN 11'!G49</f>
        <v>0</v>
      </c>
      <c r="H52" s="236">
        <f>'[6]KN 11'!H49</f>
        <v>0</v>
      </c>
      <c r="I52" s="236">
        <f>'[6]KN 11'!I49</f>
        <v>0</v>
      </c>
      <c r="J52" s="236">
        <f>'[6]KN 11'!J49</f>
        <v>0</v>
      </c>
      <c r="K52" s="236">
        <f>'[6]KN 11'!K49</f>
        <v>0</v>
      </c>
      <c r="L52" s="236">
        <f>'[6]KN 11'!L49</f>
        <v>0</v>
      </c>
      <c r="M52" s="236">
        <f>'[6]KN 11'!M49</f>
        <v>0</v>
      </c>
      <c r="N52" s="236">
        <f>'[6]KN 11'!N49</f>
        <v>0</v>
      </c>
      <c r="O52" s="236">
        <f>'[6]KN 11'!O49</f>
        <v>0</v>
      </c>
      <c r="P52" s="236">
        <f>'[6]KN 11'!P49</f>
        <v>0</v>
      </c>
      <c r="Q52" s="236">
        <f>'[6]KN 11'!Q49</f>
        <v>0</v>
      </c>
      <c r="R52" s="236">
        <f>'[6]KN 11'!R49</f>
        <v>0</v>
      </c>
      <c r="S52" s="236">
        <f>'[6]KN 11'!S49</f>
        <v>0</v>
      </c>
      <c r="T52" s="236">
        <f>'[6]KN 11'!T49</f>
        <v>0</v>
      </c>
      <c r="U52" s="236">
        <f>'[6]KN 11'!U49</f>
        <v>0</v>
      </c>
      <c r="V52" s="212" t="str">
        <f t="shared" si="3"/>
        <v>Đúng</v>
      </c>
    </row>
    <row r="53" spans="1:22" s="214" customFormat="1" ht="14.25" customHeight="1">
      <c r="A53" s="44" t="s">
        <v>245</v>
      </c>
      <c r="B53" s="342" t="str">
        <f>'[6]KN 11'!B50</f>
        <v>Lạng Sơn</v>
      </c>
      <c r="C53" s="236">
        <f>'[6]KN 11'!C50</f>
        <v>1</v>
      </c>
      <c r="D53" s="236">
        <f>'[6]KN 11'!D50</f>
        <v>0</v>
      </c>
      <c r="E53" s="236">
        <f>'[6]KN 11'!E50</f>
        <v>1</v>
      </c>
      <c r="F53" s="236">
        <f>'[6]KN 11'!F50</f>
        <v>1</v>
      </c>
      <c r="G53" s="236">
        <f>'[6]KN 11'!G50</f>
        <v>0</v>
      </c>
      <c r="H53" s="236">
        <f>'[6]KN 11'!H50</f>
        <v>1</v>
      </c>
      <c r="I53" s="236">
        <f>'[6]KN 11'!I50</f>
        <v>1</v>
      </c>
      <c r="J53" s="236">
        <f>'[6]KN 11'!J50</f>
        <v>1</v>
      </c>
      <c r="K53" s="236">
        <f>'[6]KN 11'!K50</f>
        <v>0</v>
      </c>
      <c r="L53" s="236">
        <f>'[6]KN 11'!L50</f>
        <v>0</v>
      </c>
      <c r="M53" s="236">
        <f>'[6]KN 11'!M50</f>
        <v>0</v>
      </c>
      <c r="N53" s="236">
        <f>'[6]KN 11'!N50</f>
        <v>0</v>
      </c>
      <c r="O53" s="236">
        <f>'[6]KN 11'!O50</f>
        <v>0</v>
      </c>
      <c r="P53" s="236">
        <f>'[6]KN 11'!P50</f>
        <v>1</v>
      </c>
      <c r="Q53" s="236">
        <f>'[6]KN 11'!Q50</f>
        <v>0</v>
      </c>
      <c r="R53" s="236">
        <f>'[6]KN 11'!R50</f>
        <v>0</v>
      </c>
      <c r="S53" s="236">
        <f>'[6]KN 11'!S50</f>
        <v>0</v>
      </c>
      <c r="T53" s="236">
        <f>'[6]KN 11'!T50</f>
        <v>1</v>
      </c>
      <c r="U53" s="236">
        <f>'[6]KN 11'!U50</f>
        <v>0</v>
      </c>
      <c r="V53" s="212" t="str">
        <f t="shared" si="3"/>
        <v>Đúng</v>
      </c>
    </row>
    <row r="54" spans="1:22" s="214" customFormat="1" ht="14.25" customHeight="1">
      <c r="A54" s="44" t="s">
        <v>246</v>
      </c>
      <c r="B54" s="342" t="str">
        <f>'[6]KN 11'!B51</f>
        <v>Lào Cai</v>
      </c>
      <c r="C54" s="236">
        <f>'[6]KN 11'!C51</f>
        <v>0</v>
      </c>
      <c r="D54" s="236">
        <f>'[6]KN 11'!D51</f>
        <v>0</v>
      </c>
      <c r="E54" s="236">
        <f>'[6]KN 11'!E51</f>
        <v>0</v>
      </c>
      <c r="F54" s="236">
        <f>'[6]KN 11'!F51</f>
        <v>0</v>
      </c>
      <c r="G54" s="236">
        <f>'[6]KN 11'!G51</f>
        <v>0</v>
      </c>
      <c r="H54" s="236">
        <f>'[6]KN 11'!H51</f>
        <v>0</v>
      </c>
      <c r="I54" s="236">
        <f>'[6]KN 11'!I51</f>
        <v>0</v>
      </c>
      <c r="J54" s="236">
        <f>'[6]KN 11'!J51</f>
        <v>0</v>
      </c>
      <c r="K54" s="236">
        <f>'[6]KN 11'!K51</f>
        <v>0</v>
      </c>
      <c r="L54" s="236">
        <f>'[6]KN 11'!L51</f>
        <v>0</v>
      </c>
      <c r="M54" s="236">
        <f>'[6]KN 11'!M51</f>
        <v>0</v>
      </c>
      <c r="N54" s="236">
        <f>'[6]KN 11'!N51</f>
        <v>0</v>
      </c>
      <c r="O54" s="236">
        <f>'[6]KN 11'!O51</f>
        <v>0</v>
      </c>
      <c r="P54" s="236">
        <f>'[6]KN 11'!P51</f>
        <v>0</v>
      </c>
      <c r="Q54" s="236">
        <f>'[6]KN 11'!Q51</f>
        <v>0</v>
      </c>
      <c r="R54" s="236">
        <f>'[6]KN 11'!R51</f>
        <v>0</v>
      </c>
      <c r="S54" s="236">
        <f>'[6]KN 11'!S51</f>
        <v>0</v>
      </c>
      <c r="T54" s="236">
        <f>'[6]KN 11'!T51</f>
        <v>0</v>
      </c>
      <c r="U54" s="236">
        <f>'[6]KN 11'!U51</f>
        <v>0</v>
      </c>
      <c r="V54" s="212" t="str">
        <f t="shared" si="3"/>
        <v>Đúng</v>
      </c>
    </row>
    <row r="55" spans="1:22" s="214" customFormat="1" ht="14.25" customHeight="1">
      <c r="A55" s="44" t="s">
        <v>247</v>
      </c>
      <c r="B55" s="342" t="str">
        <f>'[6]KN 11'!B52</f>
        <v>Lâm Đồng</v>
      </c>
      <c r="C55" s="236">
        <f>'[6]KN 11'!C52</f>
        <v>37</v>
      </c>
      <c r="D55" s="236">
        <f>'[6]KN 11'!D52</f>
        <v>0</v>
      </c>
      <c r="E55" s="236">
        <f>'[6]KN 11'!E52</f>
        <v>37</v>
      </c>
      <c r="F55" s="236">
        <f>'[6]KN 11'!F52</f>
        <v>37</v>
      </c>
      <c r="G55" s="236">
        <f>'[6]KN 11'!G52</f>
        <v>0</v>
      </c>
      <c r="H55" s="236">
        <f>'[6]KN 11'!H52</f>
        <v>37</v>
      </c>
      <c r="I55" s="236">
        <f>'[6]KN 11'!I52</f>
        <v>21</v>
      </c>
      <c r="J55" s="236">
        <f>'[6]KN 11'!J52</f>
        <v>19</v>
      </c>
      <c r="K55" s="236">
        <f>'[6]KN 11'!K52</f>
        <v>2</v>
      </c>
      <c r="L55" s="236">
        <f>'[6]KN 11'!L52</f>
        <v>16</v>
      </c>
      <c r="M55" s="236">
        <f>'[6]KN 11'!M52</f>
        <v>0</v>
      </c>
      <c r="N55" s="236">
        <f>'[6]KN 11'!N52</f>
        <v>16</v>
      </c>
      <c r="O55" s="236">
        <f>'[6]KN 11'!O52</f>
        <v>0</v>
      </c>
      <c r="P55" s="236">
        <f>'[6]KN 11'!P52</f>
        <v>21</v>
      </c>
      <c r="Q55" s="236">
        <f>'[6]KN 11'!Q52</f>
        <v>5</v>
      </c>
      <c r="R55" s="236">
        <f>'[6]KN 11'!R52</f>
        <v>1</v>
      </c>
      <c r="S55" s="236">
        <f>'[6]KN 11'!S52</f>
        <v>0</v>
      </c>
      <c r="T55" s="236">
        <f>'[6]KN 11'!T52</f>
        <v>11</v>
      </c>
      <c r="U55" s="236">
        <f>'[6]KN 11'!U52</f>
        <v>4</v>
      </c>
      <c r="V55" s="212" t="str">
        <f t="shared" si="3"/>
        <v>Đúng</v>
      </c>
    </row>
    <row r="56" spans="1:22" s="214" customFormat="1" ht="14.25" customHeight="1">
      <c r="A56" s="44" t="s">
        <v>248</v>
      </c>
      <c r="B56" s="342" t="str">
        <f>'[6]KN 11'!B53</f>
        <v>Long An</v>
      </c>
      <c r="C56" s="236">
        <f>'[6]KN 11'!C53</f>
        <v>7</v>
      </c>
      <c r="D56" s="236">
        <f>'[6]KN 11'!D53</f>
        <v>2</v>
      </c>
      <c r="E56" s="236">
        <f>'[6]KN 11'!E53</f>
        <v>5</v>
      </c>
      <c r="F56" s="236">
        <f>'[6]KN 11'!F53</f>
        <v>7</v>
      </c>
      <c r="G56" s="236">
        <f>'[6]KN 11'!G53</f>
        <v>2</v>
      </c>
      <c r="H56" s="236">
        <f>'[6]KN 11'!H53</f>
        <v>5</v>
      </c>
      <c r="I56" s="236">
        <f>'[6]KN 11'!I53</f>
        <v>7</v>
      </c>
      <c r="J56" s="236">
        <f>'[6]KN 11'!J53</f>
        <v>3</v>
      </c>
      <c r="K56" s="236">
        <f>'[6]KN 11'!K53</f>
        <v>4</v>
      </c>
      <c r="L56" s="236">
        <f>'[6]KN 11'!L53</f>
        <v>0</v>
      </c>
      <c r="M56" s="236">
        <f>'[6]KN 11'!M53</f>
        <v>0</v>
      </c>
      <c r="N56" s="236">
        <f>'[6]KN 11'!N53</f>
        <v>0</v>
      </c>
      <c r="O56" s="236">
        <f>'[6]KN 11'!O53</f>
        <v>0</v>
      </c>
      <c r="P56" s="236">
        <f>'[6]KN 11'!P53</f>
        <v>7</v>
      </c>
      <c r="Q56" s="236">
        <f>'[6]KN 11'!Q53</f>
        <v>1</v>
      </c>
      <c r="R56" s="236">
        <f>'[6]KN 11'!R53</f>
        <v>1</v>
      </c>
      <c r="S56" s="236">
        <f>'[6]KN 11'!S53</f>
        <v>0</v>
      </c>
      <c r="T56" s="236">
        <f>'[6]KN 11'!T53</f>
        <v>4</v>
      </c>
      <c r="U56" s="236">
        <f>'[6]KN 11'!U53</f>
        <v>1</v>
      </c>
      <c r="V56" s="212" t="str">
        <f t="shared" si="3"/>
        <v>Đúng</v>
      </c>
    </row>
    <row r="57" spans="1:22" s="214" customFormat="1" ht="14.25" customHeight="1">
      <c r="A57" s="44" t="s">
        <v>249</v>
      </c>
      <c r="B57" s="342" t="str">
        <f>'[6]KN 11'!B54</f>
        <v>Nam Định</v>
      </c>
      <c r="C57" s="236">
        <f>'[6]KN 11'!C54</f>
        <v>4</v>
      </c>
      <c r="D57" s="236">
        <f>'[6]KN 11'!D54</f>
        <v>0</v>
      </c>
      <c r="E57" s="236">
        <f>'[6]KN 11'!E54</f>
        <v>4</v>
      </c>
      <c r="F57" s="236">
        <f>'[6]KN 11'!F54</f>
        <v>3</v>
      </c>
      <c r="G57" s="236">
        <f>'[6]KN 11'!G54</f>
        <v>0</v>
      </c>
      <c r="H57" s="236">
        <f>'[6]KN 11'!H54</f>
        <v>3</v>
      </c>
      <c r="I57" s="236">
        <f>'[6]KN 11'!I54</f>
        <v>3</v>
      </c>
      <c r="J57" s="236">
        <f>'[6]KN 11'!J54</f>
        <v>3</v>
      </c>
      <c r="K57" s="236">
        <f>'[6]KN 11'!K54</f>
        <v>0</v>
      </c>
      <c r="L57" s="236">
        <f>'[6]KN 11'!L54</f>
        <v>0</v>
      </c>
      <c r="M57" s="236">
        <f>'[6]KN 11'!M54</f>
        <v>0</v>
      </c>
      <c r="N57" s="236">
        <f>'[6]KN 11'!N54</f>
        <v>0</v>
      </c>
      <c r="O57" s="236">
        <f>'[6]KN 11'!O54</f>
        <v>0</v>
      </c>
      <c r="P57" s="236">
        <f>'[6]KN 11'!P54</f>
        <v>3</v>
      </c>
      <c r="Q57" s="236">
        <f>'[6]KN 11'!Q54</f>
        <v>0</v>
      </c>
      <c r="R57" s="236">
        <f>'[6]KN 11'!R54</f>
        <v>0</v>
      </c>
      <c r="S57" s="236">
        <f>'[6]KN 11'!S54</f>
        <v>0</v>
      </c>
      <c r="T57" s="236">
        <f>'[6]KN 11'!T54</f>
        <v>2</v>
      </c>
      <c r="U57" s="236">
        <f>'[6]KN 11'!U54</f>
        <v>1</v>
      </c>
      <c r="V57" s="212" t="str">
        <f t="shared" si="3"/>
        <v>Đúng</v>
      </c>
    </row>
    <row r="58" spans="1:22" s="214" customFormat="1" ht="14.25" customHeight="1">
      <c r="A58" s="44" t="s">
        <v>250</v>
      </c>
      <c r="B58" s="342" t="str">
        <f>'[6]KN 11'!B55</f>
        <v>Ninh Bình</v>
      </c>
      <c r="C58" s="236">
        <f>'[6]KN 11'!C55</f>
        <v>3</v>
      </c>
      <c r="D58" s="236">
        <f>'[6]KN 11'!D55</f>
        <v>0</v>
      </c>
      <c r="E58" s="236">
        <f>'[6]KN 11'!E55</f>
        <v>3</v>
      </c>
      <c r="F58" s="236">
        <f>'[6]KN 11'!F55</f>
        <v>3</v>
      </c>
      <c r="G58" s="236">
        <f>'[6]KN 11'!G55</f>
        <v>0</v>
      </c>
      <c r="H58" s="236">
        <f>'[6]KN 11'!H55</f>
        <v>3</v>
      </c>
      <c r="I58" s="236">
        <f>'[6]KN 11'!I55</f>
        <v>3</v>
      </c>
      <c r="J58" s="236">
        <f>'[6]KN 11'!J55</f>
        <v>1</v>
      </c>
      <c r="K58" s="236">
        <f>'[6]KN 11'!K55</f>
        <v>2</v>
      </c>
      <c r="L58" s="236">
        <f>'[6]KN 11'!L55</f>
        <v>0</v>
      </c>
      <c r="M58" s="236">
        <f>'[6]KN 11'!M55</f>
        <v>0</v>
      </c>
      <c r="N58" s="236">
        <f>'[6]KN 11'!N55</f>
        <v>0</v>
      </c>
      <c r="O58" s="236">
        <f>'[6]KN 11'!O55</f>
        <v>0</v>
      </c>
      <c r="P58" s="236">
        <f>'[6]KN 11'!P55</f>
        <v>3</v>
      </c>
      <c r="Q58" s="236">
        <f>'[6]KN 11'!Q55</f>
        <v>0</v>
      </c>
      <c r="R58" s="236">
        <f>'[6]KN 11'!R55</f>
        <v>0</v>
      </c>
      <c r="S58" s="236">
        <f>'[6]KN 11'!S55</f>
        <v>0</v>
      </c>
      <c r="T58" s="236">
        <f>'[6]KN 11'!T55</f>
        <v>2</v>
      </c>
      <c r="U58" s="236">
        <f>'[6]KN 11'!U55</f>
        <v>1</v>
      </c>
      <c r="V58" s="212" t="str">
        <f t="shared" si="3"/>
        <v>Đúng</v>
      </c>
    </row>
    <row r="59" spans="1:22" s="215" customFormat="1" ht="14.25" customHeight="1">
      <c r="A59" s="44" t="s">
        <v>251</v>
      </c>
      <c r="B59" s="342" t="str">
        <f>'[6]KN 11'!B56</f>
        <v>Ninh Thuận</v>
      </c>
      <c r="C59" s="236">
        <f>'[6]KN 11'!C56</f>
        <v>12</v>
      </c>
      <c r="D59" s="236">
        <f>'[6]KN 11'!D56</f>
        <v>0</v>
      </c>
      <c r="E59" s="236">
        <f>'[6]KN 11'!E56</f>
        <v>12</v>
      </c>
      <c r="F59" s="236">
        <f>'[6]KN 11'!F56</f>
        <v>10</v>
      </c>
      <c r="G59" s="236">
        <f>'[6]KN 11'!G56</f>
        <v>0</v>
      </c>
      <c r="H59" s="236">
        <f>'[6]KN 11'!H56</f>
        <v>10</v>
      </c>
      <c r="I59" s="236">
        <f>'[6]KN 11'!I56</f>
        <v>3</v>
      </c>
      <c r="J59" s="236">
        <f>'[6]KN 11'!J56</f>
        <v>2</v>
      </c>
      <c r="K59" s="236">
        <f>'[6]KN 11'!K56</f>
        <v>1</v>
      </c>
      <c r="L59" s="236">
        <f>'[6]KN 11'!L56</f>
        <v>7</v>
      </c>
      <c r="M59" s="236">
        <f>'[6]KN 11'!M56</f>
        <v>0</v>
      </c>
      <c r="N59" s="236">
        <f>'[6]KN 11'!N56</f>
        <v>7</v>
      </c>
      <c r="O59" s="236">
        <f>'[6]KN 11'!O56</f>
        <v>0</v>
      </c>
      <c r="P59" s="236">
        <f>'[6]KN 11'!P56</f>
        <v>3</v>
      </c>
      <c r="Q59" s="236">
        <f>'[6]KN 11'!Q56</f>
        <v>0</v>
      </c>
      <c r="R59" s="236">
        <f>'[6]KN 11'!R56</f>
        <v>1</v>
      </c>
      <c r="S59" s="236">
        <f>'[6]KN 11'!S56</f>
        <v>0</v>
      </c>
      <c r="T59" s="236">
        <f>'[6]KN 11'!T56</f>
        <v>2</v>
      </c>
      <c r="U59" s="236">
        <f>'[6]KN 11'!U56</f>
        <v>0</v>
      </c>
      <c r="V59" s="212" t="str">
        <f t="shared" si="3"/>
        <v>Đúng</v>
      </c>
    </row>
    <row r="60" spans="1:22" s="216" customFormat="1" ht="14.25" customHeight="1">
      <c r="A60" s="44" t="s">
        <v>252</v>
      </c>
      <c r="B60" s="342" t="str">
        <f>'[6]KN 11'!B57</f>
        <v>Nghệ An</v>
      </c>
      <c r="C60" s="236">
        <f>'[6]KN 11'!C57</f>
        <v>10</v>
      </c>
      <c r="D60" s="236">
        <f>'[6]KN 11'!D57</f>
        <v>1</v>
      </c>
      <c r="E60" s="236">
        <f>'[6]KN 11'!E57</f>
        <v>9</v>
      </c>
      <c r="F60" s="236">
        <f>'[6]KN 11'!F57</f>
        <v>3</v>
      </c>
      <c r="G60" s="236">
        <f>'[6]KN 11'!G57</f>
        <v>1</v>
      </c>
      <c r="H60" s="236">
        <f>'[6]KN 11'!H57</f>
        <v>2</v>
      </c>
      <c r="I60" s="236">
        <f>'[6]KN 11'!I57</f>
        <v>3</v>
      </c>
      <c r="J60" s="236">
        <f>'[6]KN 11'!J57</f>
        <v>1</v>
      </c>
      <c r="K60" s="236">
        <f>'[6]KN 11'!K57</f>
        <v>2</v>
      </c>
      <c r="L60" s="236">
        <f>'[6]KN 11'!L57</f>
        <v>0</v>
      </c>
      <c r="M60" s="236">
        <f>'[6]KN 11'!M57</f>
        <v>0</v>
      </c>
      <c r="N60" s="236">
        <f>'[6]KN 11'!N57</f>
        <v>0</v>
      </c>
      <c r="O60" s="236">
        <f>'[6]KN 11'!O57</f>
        <v>0</v>
      </c>
      <c r="P60" s="236">
        <f>'[6]KN 11'!P57</f>
        <v>3</v>
      </c>
      <c r="Q60" s="236">
        <f>'[6]KN 11'!Q57</f>
        <v>0</v>
      </c>
      <c r="R60" s="236">
        <f>'[6]KN 11'!R57</f>
        <v>0</v>
      </c>
      <c r="S60" s="236">
        <f>'[6]KN 11'!S57</f>
        <v>0</v>
      </c>
      <c r="T60" s="236">
        <f>'[6]KN 11'!T57</f>
        <v>1</v>
      </c>
      <c r="U60" s="236">
        <f>'[6]KN 11'!U57</f>
        <v>2</v>
      </c>
      <c r="V60" s="212" t="str">
        <f t="shared" si="3"/>
        <v>Đúng</v>
      </c>
    </row>
    <row r="61" spans="1:22" s="215" customFormat="1" ht="14.25" customHeight="1">
      <c r="A61" s="44" t="s">
        <v>253</v>
      </c>
      <c r="B61" s="342" t="str">
        <f>'[6]KN 11'!B58</f>
        <v>Phú Thọ</v>
      </c>
      <c r="C61" s="236">
        <f>'[6]KN 11'!C58</f>
        <v>23</v>
      </c>
      <c r="D61" s="236">
        <f>'[6]KN 11'!D58</f>
        <v>2</v>
      </c>
      <c r="E61" s="236">
        <f>'[6]KN 11'!E58</f>
        <v>21</v>
      </c>
      <c r="F61" s="236">
        <f>'[6]KN 11'!F58</f>
        <v>23</v>
      </c>
      <c r="G61" s="236">
        <f>'[6]KN 11'!G58</f>
        <v>2</v>
      </c>
      <c r="H61" s="236">
        <f>'[6]KN 11'!H58</f>
        <v>21</v>
      </c>
      <c r="I61" s="236">
        <f>'[6]KN 11'!I58</f>
        <v>23</v>
      </c>
      <c r="J61" s="236">
        <f>'[6]KN 11'!J58</f>
        <v>16</v>
      </c>
      <c r="K61" s="236">
        <f>'[6]KN 11'!K58</f>
        <v>7</v>
      </c>
      <c r="L61" s="236">
        <f>'[6]KN 11'!L58</f>
        <v>0</v>
      </c>
      <c r="M61" s="236">
        <f>'[6]KN 11'!M58</f>
        <v>0</v>
      </c>
      <c r="N61" s="236">
        <f>'[6]KN 11'!N58</f>
        <v>0</v>
      </c>
      <c r="O61" s="236">
        <f>'[6]KN 11'!O58</f>
        <v>0</v>
      </c>
      <c r="P61" s="236">
        <f>'[6]KN 11'!P58</f>
        <v>23</v>
      </c>
      <c r="Q61" s="236">
        <f>'[6]KN 11'!Q58</f>
        <v>2</v>
      </c>
      <c r="R61" s="236">
        <f>'[6]KN 11'!R58</f>
        <v>2</v>
      </c>
      <c r="S61" s="236">
        <f>'[6]KN 11'!S58</f>
        <v>0</v>
      </c>
      <c r="T61" s="236">
        <f>'[6]KN 11'!T58</f>
        <v>13</v>
      </c>
      <c r="U61" s="236">
        <f>'[6]KN 11'!U58</f>
        <v>6</v>
      </c>
      <c r="V61" s="212" t="str">
        <f t="shared" si="3"/>
        <v>Đúng</v>
      </c>
    </row>
    <row r="62" spans="1:22" s="215" customFormat="1" ht="14.25" customHeight="1">
      <c r="A62" s="44" t="s">
        <v>254</v>
      </c>
      <c r="B62" s="342" t="str">
        <f>'[6]KN 11'!B59</f>
        <v>Phú Yên</v>
      </c>
      <c r="C62" s="236">
        <f>'[6]KN 11'!C59</f>
        <v>4</v>
      </c>
      <c r="D62" s="236">
        <f>'[6]KN 11'!D59</f>
        <v>0</v>
      </c>
      <c r="E62" s="236">
        <f>'[6]KN 11'!E59</f>
        <v>4</v>
      </c>
      <c r="F62" s="236">
        <f>'[6]KN 11'!F59</f>
        <v>4</v>
      </c>
      <c r="G62" s="236">
        <f>'[6]KN 11'!G59</f>
        <v>0</v>
      </c>
      <c r="H62" s="236">
        <f>'[6]KN 11'!H59</f>
        <v>4</v>
      </c>
      <c r="I62" s="236">
        <f>'[6]KN 11'!I59</f>
        <v>4</v>
      </c>
      <c r="J62" s="236">
        <f>'[6]KN 11'!J59</f>
        <v>3</v>
      </c>
      <c r="K62" s="236">
        <f>'[6]KN 11'!K59</f>
        <v>1</v>
      </c>
      <c r="L62" s="236">
        <f>'[6]KN 11'!L59</f>
        <v>0</v>
      </c>
      <c r="M62" s="236">
        <f>'[6]KN 11'!M59</f>
        <v>0</v>
      </c>
      <c r="N62" s="236">
        <f>'[6]KN 11'!N59</f>
        <v>0</v>
      </c>
      <c r="O62" s="236">
        <f>'[6]KN 11'!O59</f>
        <v>0</v>
      </c>
      <c r="P62" s="236">
        <f>'[6]KN 11'!P59</f>
        <v>4</v>
      </c>
      <c r="Q62" s="236">
        <f>'[6]KN 11'!Q59</f>
        <v>1</v>
      </c>
      <c r="R62" s="236">
        <f>'[6]KN 11'!R59</f>
        <v>0</v>
      </c>
      <c r="S62" s="236">
        <f>'[6]KN 11'!S59</f>
        <v>0</v>
      </c>
      <c r="T62" s="236">
        <f>'[6]KN 11'!T59</f>
        <v>2</v>
      </c>
      <c r="U62" s="236">
        <f>'[6]KN 11'!U59</f>
        <v>1</v>
      </c>
      <c r="V62" s="212" t="str">
        <f t="shared" si="3"/>
        <v>Đúng</v>
      </c>
    </row>
    <row r="63" spans="1:22" s="214" customFormat="1" ht="14.25" customHeight="1">
      <c r="A63" s="44" t="s">
        <v>255</v>
      </c>
      <c r="B63" s="342" t="str">
        <f>'[6]KN 11'!B60</f>
        <v>Quảng Bình</v>
      </c>
      <c r="C63" s="236">
        <f>'[6]KN 11'!C60</f>
        <v>13</v>
      </c>
      <c r="D63" s="236">
        <f>'[6]KN 11'!D60</f>
        <v>0</v>
      </c>
      <c r="E63" s="236">
        <f>'[6]KN 11'!E60</f>
        <v>13</v>
      </c>
      <c r="F63" s="236">
        <f>'[6]KN 11'!F60</f>
        <v>13</v>
      </c>
      <c r="G63" s="236">
        <f>'[6]KN 11'!G60</f>
        <v>0</v>
      </c>
      <c r="H63" s="236">
        <f>'[6]KN 11'!H60</f>
        <v>13</v>
      </c>
      <c r="I63" s="236">
        <f>'[6]KN 11'!I60</f>
        <v>10</v>
      </c>
      <c r="J63" s="236">
        <f>'[6]KN 11'!J60</f>
        <v>7</v>
      </c>
      <c r="K63" s="236">
        <f>'[6]KN 11'!K60</f>
        <v>3</v>
      </c>
      <c r="L63" s="236">
        <f>'[6]KN 11'!L60</f>
        <v>3</v>
      </c>
      <c r="M63" s="236">
        <f>'[6]KN 11'!M60</f>
        <v>0</v>
      </c>
      <c r="N63" s="236">
        <f>'[6]KN 11'!N60</f>
        <v>3</v>
      </c>
      <c r="O63" s="236">
        <f>'[6]KN 11'!O60</f>
        <v>0</v>
      </c>
      <c r="P63" s="236">
        <f>'[6]KN 11'!P60</f>
        <v>10</v>
      </c>
      <c r="Q63" s="236">
        <f>'[6]KN 11'!Q60</f>
        <v>0</v>
      </c>
      <c r="R63" s="236">
        <f>'[6]KN 11'!R60</f>
        <v>1</v>
      </c>
      <c r="S63" s="236">
        <f>'[6]KN 11'!S60</f>
        <v>1</v>
      </c>
      <c r="T63" s="236">
        <f>'[6]KN 11'!T60</f>
        <v>7</v>
      </c>
      <c r="U63" s="236">
        <f>'[6]KN 11'!U60</f>
        <v>1</v>
      </c>
      <c r="V63" s="212" t="str">
        <f t="shared" si="3"/>
        <v>Đúng</v>
      </c>
    </row>
    <row r="64" spans="1:22" s="214" customFormat="1" ht="14.25" customHeight="1">
      <c r="A64" s="44" t="s">
        <v>256</v>
      </c>
      <c r="B64" s="342" t="str">
        <f>'[6]KN 11'!B61</f>
        <v>Quảng Nam</v>
      </c>
      <c r="C64" s="236">
        <f>'[6]KN 11'!C61</f>
        <v>30</v>
      </c>
      <c r="D64" s="236">
        <f>'[6]KN 11'!D61</f>
        <v>0</v>
      </c>
      <c r="E64" s="236">
        <f>'[6]KN 11'!E61</f>
        <v>30</v>
      </c>
      <c r="F64" s="236">
        <f>'[6]KN 11'!F61</f>
        <v>30</v>
      </c>
      <c r="G64" s="236">
        <f>'[6]KN 11'!G61</f>
        <v>0</v>
      </c>
      <c r="H64" s="236">
        <f>'[6]KN 11'!H61</f>
        <v>30</v>
      </c>
      <c r="I64" s="236">
        <f>'[6]KN 11'!I61</f>
        <v>15</v>
      </c>
      <c r="J64" s="236">
        <f>'[6]KN 11'!J61</f>
        <v>9</v>
      </c>
      <c r="K64" s="236">
        <f>'[6]KN 11'!K61</f>
        <v>6</v>
      </c>
      <c r="L64" s="236">
        <f>'[6]KN 11'!L61</f>
        <v>15</v>
      </c>
      <c r="M64" s="236">
        <f>'[6]KN 11'!M61</f>
        <v>1</v>
      </c>
      <c r="N64" s="236">
        <f>'[6]KN 11'!N61</f>
        <v>14</v>
      </c>
      <c r="O64" s="236">
        <f>'[6]KN 11'!O61</f>
        <v>0</v>
      </c>
      <c r="P64" s="236">
        <f>'[6]KN 11'!P61</f>
        <v>15</v>
      </c>
      <c r="Q64" s="236">
        <f>'[6]KN 11'!Q61</f>
        <v>6</v>
      </c>
      <c r="R64" s="236">
        <f>'[6]KN 11'!R61</f>
        <v>2</v>
      </c>
      <c r="S64" s="236">
        <f>'[6]KN 11'!S61</f>
        <v>1</v>
      </c>
      <c r="T64" s="236">
        <f>'[6]KN 11'!T61</f>
        <v>3</v>
      </c>
      <c r="U64" s="236">
        <f>'[6]KN 11'!U61</f>
        <v>3</v>
      </c>
      <c r="V64" s="212" t="str">
        <f t="shared" si="3"/>
        <v>Đúng</v>
      </c>
    </row>
    <row r="65" spans="1:22" s="214" customFormat="1" ht="14.25" customHeight="1">
      <c r="A65" s="44" t="s">
        <v>257</v>
      </c>
      <c r="B65" s="342" t="str">
        <f>'[6]KN 11'!B62</f>
        <v>Quảng Ninh</v>
      </c>
      <c r="C65" s="236">
        <f>'[6]KN 11'!C62</f>
        <v>9</v>
      </c>
      <c r="D65" s="236">
        <f>'[6]KN 11'!D62</f>
        <v>1</v>
      </c>
      <c r="E65" s="236">
        <f>'[6]KN 11'!E62</f>
        <v>8</v>
      </c>
      <c r="F65" s="236">
        <f>'[6]KN 11'!F62</f>
        <v>1</v>
      </c>
      <c r="G65" s="236">
        <f>'[6]KN 11'!G62</f>
        <v>1</v>
      </c>
      <c r="H65" s="236">
        <f>'[6]KN 11'!H62</f>
        <v>0</v>
      </c>
      <c r="I65" s="236">
        <f>'[6]KN 11'!I62</f>
        <v>1</v>
      </c>
      <c r="J65" s="236">
        <f>'[6]KN 11'!J62</f>
        <v>0</v>
      </c>
      <c r="K65" s="236">
        <f>'[6]KN 11'!K62</f>
        <v>1</v>
      </c>
      <c r="L65" s="236">
        <f>'[6]KN 11'!L62</f>
        <v>0</v>
      </c>
      <c r="M65" s="236">
        <f>'[6]KN 11'!M62</f>
        <v>0</v>
      </c>
      <c r="N65" s="236">
        <f>'[6]KN 11'!N62</f>
        <v>0</v>
      </c>
      <c r="O65" s="236">
        <f>'[6]KN 11'!O62</f>
        <v>0</v>
      </c>
      <c r="P65" s="236">
        <f>'[6]KN 11'!P62</f>
        <v>1</v>
      </c>
      <c r="Q65" s="236">
        <f>'[6]KN 11'!Q62</f>
        <v>0</v>
      </c>
      <c r="R65" s="236">
        <f>'[6]KN 11'!R62</f>
        <v>0</v>
      </c>
      <c r="S65" s="236">
        <f>'[6]KN 11'!S62</f>
        <v>0</v>
      </c>
      <c r="T65" s="236">
        <f>'[6]KN 11'!T62</f>
        <v>1</v>
      </c>
      <c r="U65" s="236">
        <f>'[6]KN 11'!U62</f>
        <v>0</v>
      </c>
      <c r="V65" s="212" t="str">
        <f t="shared" si="3"/>
        <v>Đúng</v>
      </c>
    </row>
    <row r="66" spans="1:22" s="214" customFormat="1" ht="14.25" customHeight="1">
      <c r="A66" s="44" t="s">
        <v>258</v>
      </c>
      <c r="B66" s="342" t="str">
        <f>'[6]KN 11'!B63</f>
        <v>Quảng Ngãi</v>
      </c>
      <c r="C66" s="236">
        <f>'[6]KN 11'!C63</f>
        <v>44</v>
      </c>
      <c r="D66" s="236">
        <f>'[6]KN 11'!D63</f>
        <v>0</v>
      </c>
      <c r="E66" s="236">
        <f>'[6]KN 11'!E63</f>
        <v>44</v>
      </c>
      <c r="F66" s="236">
        <f>'[6]KN 11'!F63</f>
        <v>35</v>
      </c>
      <c r="G66" s="236">
        <f>'[6]KN 11'!G63</f>
        <v>0</v>
      </c>
      <c r="H66" s="236">
        <f>'[6]KN 11'!H63</f>
        <v>35</v>
      </c>
      <c r="I66" s="236">
        <f>'[6]KN 11'!I63</f>
        <v>12</v>
      </c>
      <c r="J66" s="236">
        <f>'[6]KN 11'!J63</f>
        <v>12</v>
      </c>
      <c r="K66" s="236">
        <f>'[6]KN 11'!K63</f>
        <v>0</v>
      </c>
      <c r="L66" s="236">
        <f>'[6]KN 11'!L63</f>
        <v>23</v>
      </c>
      <c r="M66" s="236">
        <f>'[6]KN 11'!M63</f>
        <v>1</v>
      </c>
      <c r="N66" s="236">
        <f>'[6]KN 11'!N63</f>
        <v>22</v>
      </c>
      <c r="O66" s="236">
        <f>'[6]KN 11'!O63</f>
        <v>0</v>
      </c>
      <c r="P66" s="236">
        <f>'[6]KN 11'!P63</f>
        <v>12</v>
      </c>
      <c r="Q66" s="236">
        <f>'[6]KN 11'!Q63</f>
        <v>8</v>
      </c>
      <c r="R66" s="236">
        <f>'[6]KN 11'!R63</f>
        <v>0</v>
      </c>
      <c r="S66" s="236">
        <f>'[6]KN 11'!S63</f>
        <v>1</v>
      </c>
      <c r="T66" s="236">
        <f>'[6]KN 11'!T63</f>
        <v>3</v>
      </c>
      <c r="U66" s="236">
        <f>'[6]KN 11'!U63</f>
        <v>0</v>
      </c>
      <c r="V66" s="212" t="str">
        <f t="shared" si="3"/>
        <v>Đúng</v>
      </c>
    </row>
    <row r="67" spans="1:22" s="214" customFormat="1" ht="14.25" customHeight="1">
      <c r="A67" s="44" t="s">
        <v>259</v>
      </c>
      <c r="B67" s="342" t="str">
        <f>'[6]KN 11'!B64</f>
        <v>Quảng Trị</v>
      </c>
      <c r="C67" s="236">
        <f>'[6]KN 11'!C64</f>
        <v>6</v>
      </c>
      <c r="D67" s="236">
        <f>'[6]KN 11'!D64</f>
        <v>3</v>
      </c>
      <c r="E67" s="236">
        <f>'[6]KN 11'!E64</f>
        <v>3</v>
      </c>
      <c r="F67" s="236">
        <f>'[6]KN 11'!F64</f>
        <v>6</v>
      </c>
      <c r="G67" s="236">
        <f>'[6]KN 11'!G64</f>
        <v>3</v>
      </c>
      <c r="H67" s="236">
        <f>'[6]KN 11'!H64</f>
        <v>3</v>
      </c>
      <c r="I67" s="236">
        <f>'[6]KN 11'!I64</f>
        <v>5</v>
      </c>
      <c r="J67" s="236">
        <f>'[6]KN 11'!J64</f>
        <v>3</v>
      </c>
      <c r="K67" s="236">
        <f>'[6]KN 11'!K64</f>
        <v>2</v>
      </c>
      <c r="L67" s="236">
        <f>'[6]KN 11'!L64</f>
        <v>1</v>
      </c>
      <c r="M67" s="236">
        <f>'[6]KN 11'!M64</f>
        <v>0</v>
      </c>
      <c r="N67" s="236">
        <f>'[6]KN 11'!N64</f>
        <v>1</v>
      </c>
      <c r="O67" s="236">
        <f>'[6]KN 11'!O64</f>
        <v>0</v>
      </c>
      <c r="P67" s="236">
        <f>'[6]KN 11'!P64</f>
        <v>5</v>
      </c>
      <c r="Q67" s="236">
        <f>'[6]KN 11'!Q64</f>
        <v>0</v>
      </c>
      <c r="R67" s="236">
        <f>'[6]KN 11'!R64</f>
        <v>1</v>
      </c>
      <c r="S67" s="236">
        <f>'[6]KN 11'!S64</f>
        <v>2</v>
      </c>
      <c r="T67" s="236">
        <f>'[6]KN 11'!T64</f>
        <v>2</v>
      </c>
      <c r="U67" s="236">
        <f>'[6]KN 11'!U64</f>
        <v>0</v>
      </c>
      <c r="V67" s="212" t="str">
        <f t="shared" si="3"/>
        <v>Đúng</v>
      </c>
    </row>
    <row r="68" spans="1:22" s="214" customFormat="1" ht="14.25" customHeight="1">
      <c r="A68" s="44" t="s">
        <v>260</v>
      </c>
      <c r="B68" s="342" t="str">
        <f>'[6]KN 11'!B65</f>
        <v>Sóc Trăng</v>
      </c>
      <c r="C68" s="236">
        <f>'[6]KN 11'!C65</f>
        <v>7</v>
      </c>
      <c r="D68" s="236">
        <f>'[6]KN 11'!D65</f>
        <v>0</v>
      </c>
      <c r="E68" s="236">
        <f>'[6]KN 11'!E65</f>
        <v>7</v>
      </c>
      <c r="F68" s="236">
        <f>'[6]KN 11'!F65</f>
        <v>7</v>
      </c>
      <c r="G68" s="236">
        <f>'[6]KN 11'!G65</f>
        <v>0</v>
      </c>
      <c r="H68" s="236">
        <f>'[6]KN 11'!H65</f>
        <v>7</v>
      </c>
      <c r="I68" s="236">
        <f>'[6]KN 11'!I65</f>
        <v>7</v>
      </c>
      <c r="J68" s="236">
        <f>'[6]KN 11'!J65</f>
        <v>6</v>
      </c>
      <c r="K68" s="236">
        <f>'[6]KN 11'!K65</f>
        <v>1</v>
      </c>
      <c r="L68" s="236">
        <f>'[6]KN 11'!L65</f>
        <v>0</v>
      </c>
      <c r="M68" s="236">
        <f>'[6]KN 11'!M65</f>
        <v>0</v>
      </c>
      <c r="N68" s="236">
        <f>'[6]KN 11'!N65</f>
        <v>0</v>
      </c>
      <c r="O68" s="236">
        <f>'[6]KN 11'!O65</f>
        <v>0</v>
      </c>
      <c r="P68" s="236">
        <f>'[6]KN 11'!P65</f>
        <v>7</v>
      </c>
      <c r="Q68" s="236">
        <f>'[6]KN 11'!Q65</f>
        <v>0</v>
      </c>
      <c r="R68" s="236">
        <f>'[6]KN 11'!R65</f>
        <v>2</v>
      </c>
      <c r="S68" s="236">
        <f>'[6]KN 11'!S65</f>
        <v>0</v>
      </c>
      <c r="T68" s="236">
        <f>'[6]KN 11'!T65</f>
        <v>3</v>
      </c>
      <c r="U68" s="236">
        <f>'[6]KN 11'!U65</f>
        <v>2</v>
      </c>
      <c r="V68" s="212" t="str">
        <f t="shared" si="3"/>
        <v>Đúng</v>
      </c>
    </row>
    <row r="69" spans="1:22" s="214" customFormat="1" ht="14.25" customHeight="1">
      <c r="A69" s="44" t="s">
        <v>261</v>
      </c>
      <c r="B69" s="342" t="str">
        <f>'[6]KN 11'!B66</f>
        <v>Sơn La</v>
      </c>
      <c r="C69" s="236">
        <f>'[6]KN 11'!C66</f>
        <v>4</v>
      </c>
      <c r="D69" s="236">
        <f>'[6]KN 11'!D66</f>
        <v>1</v>
      </c>
      <c r="E69" s="236">
        <f>'[6]KN 11'!E66</f>
        <v>3</v>
      </c>
      <c r="F69" s="236">
        <f>'[6]KN 11'!F66</f>
        <v>4</v>
      </c>
      <c r="G69" s="236">
        <f>'[6]KN 11'!G66</f>
        <v>1</v>
      </c>
      <c r="H69" s="236">
        <f>'[6]KN 11'!H66</f>
        <v>3</v>
      </c>
      <c r="I69" s="236">
        <f>'[6]KN 11'!I66</f>
        <v>2</v>
      </c>
      <c r="J69" s="236">
        <f>'[6]KN 11'!J66</f>
        <v>0</v>
      </c>
      <c r="K69" s="236">
        <f>'[6]KN 11'!K66</f>
        <v>2</v>
      </c>
      <c r="L69" s="236">
        <f>'[6]KN 11'!L66</f>
        <v>2</v>
      </c>
      <c r="M69" s="236">
        <f>'[6]KN 11'!M66</f>
        <v>1</v>
      </c>
      <c r="N69" s="236">
        <f>'[6]KN 11'!N66</f>
        <v>1</v>
      </c>
      <c r="O69" s="236">
        <f>'[6]KN 11'!O66</f>
        <v>0</v>
      </c>
      <c r="P69" s="236">
        <f>'[6]KN 11'!P66</f>
        <v>2</v>
      </c>
      <c r="Q69" s="236">
        <f>'[6]KN 11'!Q66</f>
        <v>0</v>
      </c>
      <c r="R69" s="236">
        <f>'[6]KN 11'!R66</f>
        <v>0</v>
      </c>
      <c r="S69" s="236">
        <f>'[6]KN 11'!S66</f>
        <v>0</v>
      </c>
      <c r="T69" s="236">
        <f>'[6]KN 11'!T66</f>
        <v>2</v>
      </c>
      <c r="U69" s="236">
        <f>'[6]KN 11'!U66</f>
        <v>0</v>
      </c>
      <c r="V69" s="212" t="str">
        <f t="shared" si="3"/>
        <v>Đúng</v>
      </c>
    </row>
    <row r="70" spans="1:22" s="214" customFormat="1" ht="14.25" customHeight="1">
      <c r="A70" s="44" t="s">
        <v>262</v>
      </c>
      <c r="B70" s="342" t="str">
        <f>'[6]KN 11'!B67</f>
        <v>Tây Ninh</v>
      </c>
      <c r="C70" s="236">
        <f>'[6]KN 11'!C67</f>
        <v>59</v>
      </c>
      <c r="D70" s="236">
        <f>'[6]KN 11'!D67</f>
        <v>1</v>
      </c>
      <c r="E70" s="236">
        <f>'[6]KN 11'!E67</f>
        <v>58</v>
      </c>
      <c r="F70" s="236">
        <f>'[6]KN 11'!F67</f>
        <v>59</v>
      </c>
      <c r="G70" s="236">
        <f>'[6]KN 11'!G67</f>
        <v>1</v>
      </c>
      <c r="H70" s="236">
        <f>'[6]KN 11'!H67</f>
        <v>58</v>
      </c>
      <c r="I70" s="236">
        <f>'[6]KN 11'!I67</f>
        <v>33</v>
      </c>
      <c r="J70" s="236">
        <f>'[6]KN 11'!J67</f>
        <v>27</v>
      </c>
      <c r="K70" s="236">
        <f>'[6]KN 11'!K67</f>
        <v>6</v>
      </c>
      <c r="L70" s="236">
        <f>'[6]KN 11'!L67</f>
        <v>26</v>
      </c>
      <c r="M70" s="236">
        <f>'[6]KN 11'!M67</f>
        <v>6</v>
      </c>
      <c r="N70" s="236">
        <f>'[6]KN 11'!N67</f>
        <v>20</v>
      </c>
      <c r="O70" s="236">
        <f>'[6]KN 11'!O67</f>
        <v>0</v>
      </c>
      <c r="P70" s="236">
        <f>'[6]KN 11'!P67</f>
        <v>33</v>
      </c>
      <c r="Q70" s="236">
        <f>'[6]KN 11'!Q67</f>
        <v>6</v>
      </c>
      <c r="R70" s="236">
        <f>'[6]KN 11'!R67</f>
        <v>5</v>
      </c>
      <c r="S70" s="236">
        <f>'[6]KN 11'!S67</f>
        <v>0</v>
      </c>
      <c r="T70" s="236">
        <f>'[6]KN 11'!T67</f>
        <v>17</v>
      </c>
      <c r="U70" s="236">
        <f>'[6]KN 11'!U67</f>
        <v>5</v>
      </c>
      <c r="V70" s="212" t="str">
        <f t="shared" si="3"/>
        <v>Đúng</v>
      </c>
    </row>
    <row r="71" spans="1:22" s="214" customFormat="1" ht="14.25" customHeight="1">
      <c r="A71" s="44" t="s">
        <v>263</v>
      </c>
      <c r="B71" s="342" t="str">
        <f>'[6]KN 11'!B68</f>
        <v>Tiền Giang</v>
      </c>
      <c r="C71" s="236">
        <f>'[6]KN 11'!C68</f>
        <v>35</v>
      </c>
      <c r="D71" s="236">
        <f>'[6]KN 11'!D68</f>
        <v>0</v>
      </c>
      <c r="E71" s="236">
        <f>'[6]KN 11'!E68</f>
        <v>35</v>
      </c>
      <c r="F71" s="236">
        <f>'[6]KN 11'!F68</f>
        <v>35</v>
      </c>
      <c r="G71" s="236">
        <f>'[6]KN 11'!G68</f>
        <v>0</v>
      </c>
      <c r="H71" s="236">
        <f>'[6]KN 11'!H68</f>
        <v>35</v>
      </c>
      <c r="I71" s="236">
        <f>'[6]KN 11'!I68</f>
        <v>20</v>
      </c>
      <c r="J71" s="236">
        <f>'[6]KN 11'!J68</f>
        <v>18</v>
      </c>
      <c r="K71" s="236">
        <f>'[6]KN 11'!K68</f>
        <v>2</v>
      </c>
      <c r="L71" s="236">
        <f>'[6]KN 11'!L68</f>
        <v>15</v>
      </c>
      <c r="M71" s="236">
        <f>'[6]KN 11'!M68</f>
        <v>0</v>
      </c>
      <c r="N71" s="236">
        <f>'[6]KN 11'!N68</f>
        <v>15</v>
      </c>
      <c r="O71" s="236">
        <f>'[6]KN 11'!O68</f>
        <v>0</v>
      </c>
      <c r="P71" s="236">
        <f>'[6]KN 11'!P68</f>
        <v>20</v>
      </c>
      <c r="Q71" s="236">
        <f>'[6]KN 11'!Q68</f>
        <v>11</v>
      </c>
      <c r="R71" s="236">
        <f>'[6]KN 11'!R68</f>
        <v>0</v>
      </c>
      <c r="S71" s="236">
        <f>'[6]KN 11'!S68</f>
        <v>0</v>
      </c>
      <c r="T71" s="236">
        <f>'[6]KN 11'!T68</f>
        <v>3</v>
      </c>
      <c r="U71" s="236">
        <f>'[6]KN 11'!U68</f>
        <v>6</v>
      </c>
      <c r="V71" s="212" t="str">
        <f t="shared" si="3"/>
        <v>Đúng</v>
      </c>
    </row>
    <row r="72" spans="1:22" s="214" customFormat="1" ht="14.25" customHeight="1">
      <c r="A72" s="44" t="s">
        <v>264</v>
      </c>
      <c r="B72" s="342" t="str">
        <f>'[6]KN 11'!B69</f>
        <v>TT Huế</v>
      </c>
      <c r="C72" s="236">
        <f>'[6]KN 11'!C69</f>
        <v>3</v>
      </c>
      <c r="D72" s="236">
        <f>'[6]KN 11'!D69</f>
        <v>0</v>
      </c>
      <c r="E72" s="236">
        <f>'[6]KN 11'!E69</f>
        <v>3</v>
      </c>
      <c r="F72" s="236">
        <f>'[6]KN 11'!F69</f>
        <v>3</v>
      </c>
      <c r="G72" s="236">
        <f>'[6]KN 11'!G69</f>
        <v>0</v>
      </c>
      <c r="H72" s="236">
        <f>'[6]KN 11'!H69</f>
        <v>3</v>
      </c>
      <c r="I72" s="236">
        <f>'[6]KN 11'!I69</f>
        <v>2</v>
      </c>
      <c r="J72" s="236">
        <f>'[6]KN 11'!J69</f>
        <v>2</v>
      </c>
      <c r="K72" s="236">
        <f>'[6]KN 11'!K69</f>
        <v>0</v>
      </c>
      <c r="L72" s="236">
        <f>'[6]KN 11'!L69</f>
        <v>1</v>
      </c>
      <c r="M72" s="236">
        <f>'[6]KN 11'!M69</f>
        <v>0</v>
      </c>
      <c r="N72" s="236">
        <f>'[6]KN 11'!N69</f>
        <v>1</v>
      </c>
      <c r="O72" s="236">
        <f>'[6]KN 11'!O69</f>
        <v>0</v>
      </c>
      <c r="P72" s="236">
        <f>'[6]KN 11'!P69</f>
        <v>2</v>
      </c>
      <c r="Q72" s="236">
        <f>'[6]KN 11'!Q69</f>
        <v>0</v>
      </c>
      <c r="R72" s="236">
        <f>'[6]KN 11'!R69</f>
        <v>0</v>
      </c>
      <c r="S72" s="236">
        <f>'[6]KN 11'!S69</f>
        <v>0</v>
      </c>
      <c r="T72" s="236">
        <f>'[6]KN 11'!T69</f>
        <v>2</v>
      </c>
      <c r="U72" s="236">
        <f>'[6]KN 11'!U69</f>
        <v>0</v>
      </c>
      <c r="V72" s="212" t="str">
        <f t="shared" si="3"/>
        <v>Đúng</v>
      </c>
    </row>
    <row r="73" spans="1:22" s="214" customFormat="1" ht="14.25" customHeight="1">
      <c r="A73" s="44" t="s">
        <v>265</v>
      </c>
      <c r="B73" s="342" t="str">
        <f>'[6]KN 11'!B70</f>
        <v>Tuyên Quang</v>
      </c>
      <c r="C73" s="236">
        <f>'[6]KN 11'!C70</f>
        <v>0</v>
      </c>
      <c r="D73" s="236">
        <f>'[6]KN 11'!D70</f>
        <v>0</v>
      </c>
      <c r="E73" s="236">
        <f>'[6]KN 11'!E70</f>
        <v>0</v>
      </c>
      <c r="F73" s="236">
        <f>'[6]KN 11'!F70</f>
        <v>0</v>
      </c>
      <c r="G73" s="236">
        <f>'[6]KN 11'!G70</f>
        <v>0</v>
      </c>
      <c r="H73" s="236">
        <f>'[6]KN 11'!H70</f>
        <v>0</v>
      </c>
      <c r="I73" s="236">
        <f>'[6]KN 11'!I70</f>
        <v>0</v>
      </c>
      <c r="J73" s="236">
        <f>'[6]KN 11'!J70</f>
        <v>0</v>
      </c>
      <c r="K73" s="236">
        <f>'[6]KN 11'!K70</f>
        <v>0</v>
      </c>
      <c r="L73" s="236">
        <f>'[6]KN 11'!L70</f>
        <v>0</v>
      </c>
      <c r="M73" s="236">
        <f>'[6]KN 11'!M70</f>
        <v>0</v>
      </c>
      <c r="N73" s="236">
        <f>'[6]KN 11'!N70</f>
        <v>0</v>
      </c>
      <c r="O73" s="236">
        <f>'[6]KN 11'!O70</f>
        <v>0</v>
      </c>
      <c r="P73" s="236">
        <f>'[6]KN 11'!P70</f>
        <v>0</v>
      </c>
      <c r="Q73" s="236">
        <f>'[6]KN 11'!Q70</f>
        <v>0</v>
      </c>
      <c r="R73" s="236">
        <f>'[6]KN 11'!R70</f>
        <v>0</v>
      </c>
      <c r="S73" s="236">
        <f>'[6]KN 11'!S70</f>
        <v>0</v>
      </c>
      <c r="T73" s="236">
        <f>'[6]KN 11'!T70</f>
        <v>0</v>
      </c>
      <c r="U73" s="236">
        <f>'[6]KN 11'!U70</f>
        <v>0</v>
      </c>
      <c r="V73" s="212" t="str">
        <f t="shared" si="3"/>
        <v>Đúng</v>
      </c>
    </row>
    <row r="74" spans="1:22" s="214" customFormat="1" ht="14.25" customHeight="1">
      <c r="A74" s="44" t="s">
        <v>266</v>
      </c>
      <c r="B74" s="342" t="str">
        <f>'[6]KN 11'!B71</f>
        <v>Thái Bình</v>
      </c>
      <c r="C74" s="236">
        <f>'[6]KN 11'!C71</f>
        <v>2</v>
      </c>
      <c r="D74" s="236">
        <f>'[6]KN 11'!D71</f>
        <v>0</v>
      </c>
      <c r="E74" s="236">
        <f>'[6]KN 11'!E71</f>
        <v>2</v>
      </c>
      <c r="F74" s="236">
        <f>'[6]KN 11'!F71</f>
        <v>2</v>
      </c>
      <c r="G74" s="236">
        <f>'[6]KN 11'!G71</f>
        <v>0</v>
      </c>
      <c r="H74" s="236">
        <f>'[6]KN 11'!H71</f>
        <v>2</v>
      </c>
      <c r="I74" s="236">
        <f>'[6]KN 11'!I71</f>
        <v>2</v>
      </c>
      <c r="J74" s="236">
        <f>'[6]KN 11'!J71</f>
        <v>2</v>
      </c>
      <c r="K74" s="236">
        <f>'[6]KN 11'!K71</f>
        <v>0</v>
      </c>
      <c r="L74" s="236">
        <f>'[6]KN 11'!L71</f>
        <v>0</v>
      </c>
      <c r="M74" s="236">
        <f>'[6]KN 11'!M71</f>
        <v>0</v>
      </c>
      <c r="N74" s="236">
        <f>'[6]KN 11'!N71</f>
        <v>0</v>
      </c>
      <c r="O74" s="236">
        <f>'[6]KN 11'!O71</f>
        <v>0</v>
      </c>
      <c r="P74" s="236">
        <f>'[6]KN 11'!P71</f>
        <v>2</v>
      </c>
      <c r="Q74" s="236">
        <f>'[6]KN 11'!Q71</f>
        <v>2</v>
      </c>
      <c r="R74" s="236">
        <f>'[6]KN 11'!R71</f>
        <v>0</v>
      </c>
      <c r="S74" s="236">
        <f>'[6]KN 11'!S71</f>
        <v>0</v>
      </c>
      <c r="T74" s="236">
        <f>'[6]KN 11'!T71</f>
        <v>0</v>
      </c>
      <c r="U74" s="236">
        <f>'[6]KN 11'!U71</f>
        <v>0</v>
      </c>
      <c r="V74" s="212" t="str">
        <f t="shared" si="3"/>
        <v>Đúng</v>
      </c>
    </row>
    <row r="75" spans="1:22" s="214" customFormat="1" ht="14.25" customHeight="1">
      <c r="A75" s="44" t="s">
        <v>267</v>
      </c>
      <c r="B75" s="342" t="str">
        <f>'[6]KN 11'!B72</f>
        <v>Thái Nguyên</v>
      </c>
      <c r="C75" s="236">
        <f>'[6]KN 11'!C72</f>
        <v>5</v>
      </c>
      <c r="D75" s="236">
        <f>'[6]KN 11'!D72</f>
        <v>1</v>
      </c>
      <c r="E75" s="236">
        <f>'[6]KN 11'!E72</f>
        <v>4</v>
      </c>
      <c r="F75" s="236">
        <f>'[6]KN 11'!F72</f>
        <v>5</v>
      </c>
      <c r="G75" s="236">
        <f>'[6]KN 11'!G72</f>
        <v>1</v>
      </c>
      <c r="H75" s="236">
        <f>'[6]KN 11'!H72</f>
        <v>4</v>
      </c>
      <c r="I75" s="236">
        <f>'[6]KN 11'!I72</f>
        <v>5</v>
      </c>
      <c r="J75" s="236">
        <f>'[6]KN 11'!J72</f>
        <v>5</v>
      </c>
      <c r="K75" s="236">
        <f>'[6]KN 11'!K72</f>
        <v>0</v>
      </c>
      <c r="L75" s="236">
        <f>'[6]KN 11'!L72</f>
        <v>0</v>
      </c>
      <c r="M75" s="236">
        <f>'[6]KN 11'!M72</f>
        <v>0</v>
      </c>
      <c r="N75" s="236">
        <f>'[6]KN 11'!N72</f>
        <v>0</v>
      </c>
      <c r="O75" s="236">
        <f>'[6]KN 11'!O72</f>
        <v>0</v>
      </c>
      <c r="P75" s="236">
        <f>'[6]KN 11'!P72</f>
        <v>5</v>
      </c>
      <c r="Q75" s="236">
        <f>'[6]KN 11'!Q72</f>
        <v>1</v>
      </c>
      <c r="R75" s="236">
        <f>'[6]KN 11'!R72</f>
        <v>0</v>
      </c>
      <c r="S75" s="236">
        <f>'[6]KN 11'!S72</f>
        <v>1</v>
      </c>
      <c r="T75" s="236">
        <f>'[6]KN 11'!T72</f>
        <v>3</v>
      </c>
      <c r="U75" s="236">
        <f>'[6]KN 11'!U72</f>
        <v>0</v>
      </c>
      <c r="V75" s="212" t="str">
        <f t="shared" si="3"/>
        <v>Đúng</v>
      </c>
    </row>
    <row r="76" spans="1:22" s="214" customFormat="1" ht="14.25" customHeight="1">
      <c r="A76" s="44" t="s">
        <v>268</v>
      </c>
      <c r="B76" s="342" t="str">
        <f>'[6]KN 11'!B73</f>
        <v>Thanh Hóa</v>
      </c>
      <c r="C76" s="236">
        <f>'[6]KN 11'!C73</f>
        <v>4</v>
      </c>
      <c r="D76" s="236">
        <f>'[6]KN 11'!D73</f>
        <v>1</v>
      </c>
      <c r="E76" s="236">
        <f>'[6]KN 11'!E73</f>
        <v>3</v>
      </c>
      <c r="F76" s="236">
        <f>'[6]KN 11'!F73</f>
        <v>4</v>
      </c>
      <c r="G76" s="236">
        <f>'[6]KN 11'!G73</f>
        <v>1</v>
      </c>
      <c r="H76" s="236">
        <f>'[6]KN 11'!H73</f>
        <v>3</v>
      </c>
      <c r="I76" s="236">
        <f>'[6]KN 11'!I73</f>
        <v>4</v>
      </c>
      <c r="J76" s="236">
        <f>'[6]KN 11'!J73</f>
        <v>1</v>
      </c>
      <c r="K76" s="236">
        <f>'[6]KN 11'!K73</f>
        <v>3</v>
      </c>
      <c r="L76" s="236">
        <f>'[6]KN 11'!L73</f>
        <v>0</v>
      </c>
      <c r="M76" s="236">
        <f>'[6]KN 11'!M73</f>
        <v>0</v>
      </c>
      <c r="N76" s="236">
        <f>'[6]KN 11'!N73</f>
        <v>0</v>
      </c>
      <c r="O76" s="236">
        <f>'[6]KN 11'!O73</f>
        <v>0</v>
      </c>
      <c r="P76" s="236">
        <f>'[6]KN 11'!P73</f>
        <v>4</v>
      </c>
      <c r="Q76" s="236">
        <f>'[6]KN 11'!Q73</f>
        <v>0</v>
      </c>
      <c r="R76" s="236">
        <f>'[6]KN 11'!R73</f>
        <v>0</v>
      </c>
      <c r="S76" s="236">
        <f>'[6]KN 11'!S73</f>
        <v>0</v>
      </c>
      <c r="T76" s="236">
        <f>'[6]KN 11'!T73</f>
        <v>4</v>
      </c>
      <c r="U76" s="236">
        <f>'[6]KN 11'!U73</f>
        <v>0</v>
      </c>
      <c r="V76" s="212" t="str">
        <f t="shared" si="3"/>
        <v>Đúng</v>
      </c>
    </row>
    <row r="77" spans="1:22" s="214" customFormat="1" ht="14.25" customHeight="1">
      <c r="A77" s="44" t="s">
        <v>269</v>
      </c>
      <c r="B77" s="342" t="str">
        <f>'[6]KN 11'!B74</f>
        <v>Trà Vinh</v>
      </c>
      <c r="C77" s="236">
        <f>'[6]KN 11'!C74</f>
        <v>19</v>
      </c>
      <c r="D77" s="236">
        <f>'[6]KN 11'!D74</f>
        <v>2</v>
      </c>
      <c r="E77" s="236">
        <f>'[6]KN 11'!E74</f>
        <v>17</v>
      </c>
      <c r="F77" s="236">
        <f>'[6]KN 11'!F74</f>
        <v>19</v>
      </c>
      <c r="G77" s="236">
        <f>'[6]KN 11'!G74</f>
        <v>2</v>
      </c>
      <c r="H77" s="236">
        <f>'[6]KN 11'!H74</f>
        <v>17</v>
      </c>
      <c r="I77" s="236">
        <f>'[6]KN 11'!I74</f>
        <v>13</v>
      </c>
      <c r="J77" s="236">
        <f>'[6]KN 11'!J74</f>
        <v>11</v>
      </c>
      <c r="K77" s="236">
        <f>'[6]KN 11'!K74</f>
        <v>2</v>
      </c>
      <c r="L77" s="236">
        <f>'[6]KN 11'!L74</f>
        <v>6</v>
      </c>
      <c r="M77" s="236">
        <f>'[6]KN 11'!M74</f>
        <v>0</v>
      </c>
      <c r="N77" s="236">
        <f>'[6]KN 11'!N74</f>
        <v>6</v>
      </c>
      <c r="O77" s="236">
        <f>'[6]KN 11'!O74</f>
        <v>0</v>
      </c>
      <c r="P77" s="236">
        <f>'[6]KN 11'!P74</f>
        <v>13</v>
      </c>
      <c r="Q77" s="236">
        <f>'[6]KN 11'!Q74</f>
        <v>3</v>
      </c>
      <c r="R77" s="236">
        <f>'[6]KN 11'!R74</f>
        <v>3</v>
      </c>
      <c r="S77" s="236">
        <f>'[6]KN 11'!S74</f>
        <v>1</v>
      </c>
      <c r="T77" s="236">
        <f>'[6]KN 11'!T74</f>
        <v>1</v>
      </c>
      <c r="U77" s="236">
        <f>'[6]KN 11'!U74</f>
        <v>5</v>
      </c>
      <c r="V77" s="212" t="str">
        <f t="shared" si="3"/>
        <v>Đúng</v>
      </c>
    </row>
    <row r="78" spans="1:22" s="214" customFormat="1" ht="14.25" customHeight="1">
      <c r="A78" s="44" t="s">
        <v>270</v>
      </c>
      <c r="B78" s="342" t="str">
        <f>'[6]KN 11'!B75</f>
        <v>Vĩnh Long</v>
      </c>
      <c r="C78" s="236">
        <f>'[6]KN 11'!C75</f>
        <v>16</v>
      </c>
      <c r="D78" s="236">
        <f>'[6]KN 11'!D75</f>
        <v>3</v>
      </c>
      <c r="E78" s="236">
        <f>'[6]KN 11'!E75</f>
        <v>13</v>
      </c>
      <c r="F78" s="236">
        <f>'[6]KN 11'!F75</f>
        <v>16</v>
      </c>
      <c r="G78" s="236">
        <f>'[6]KN 11'!G75</f>
        <v>3</v>
      </c>
      <c r="H78" s="236">
        <f>'[6]KN 11'!H75</f>
        <v>13</v>
      </c>
      <c r="I78" s="236">
        <f>'[6]KN 11'!I75</f>
        <v>16</v>
      </c>
      <c r="J78" s="236">
        <f>'[6]KN 11'!J75</f>
        <v>15</v>
      </c>
      <c r="K78" s="236">
        <f>'[6]KN 11'!K75</f>
        <v>1</v>
      </c>
      <c r="L78" s="236">
        <f>'[6]KN 11'!L75</f>
        <v>0</v>
      </c>
      <c r="M78" s="236">
        <f>'[6]KN 11'!M75</f>
        <v>0</v>
      </c>
      <c r="N78" s="236">
        <f>'[6]KN 11'!N75</f>
        <v>0</v>
      </c>
      <c r="O78" s="236">
        <f>'[6]KN 11'!O75</f>
        <v>0</v>
      </c>
      <c r="P78" s="236">
        <f>'[6]KN 11'!P75</f>
        <v>16</v>
      </c>
      <c r="Q78" s="236">
        <f>'[6]KN 11'!Q75</f>
        <v>2</v>
      </c>
      <c r="R78" s="236">
        <f>'[6]KN 11'!R75</f>
        <v>0</v>
      </c>
      <c r="S78" s="236">
        <f>'[6]KN 11'!S75</f>
        <v>1</v>
      </c>
      <c r="T78" s="236">
        <f>'[6]KN 11'!T75</f>
        <v>9</v>
      </c>
      <c r="U78" s="236">
        <f>'[6]KN 11'!U75</f>
        <v>4</v>
      </c>
      <c r="V78" s="212" t="str">
        <f>IF(G78+H78=I78+L78,"Đúng","Sai")</f>
        <v>Đúng</v>
      </c>
    </row>
    <row r="79" spans="1:22" s="214" customFormat="1" ht="14.25" customHeight="1">
      <c r="A79" s="44" t="s">
        <v>271</v>
      </c>
      <c r="B79" s="342" t="str">
        <f>'[6]KN 11'!B76</f>
        <v>Vĩnh Phúc</v>
      </c>
      <c r="C79" s="236">
        <f>'[6]KN 11'!C76</f>
        <v>25</v>
      </c>
      <c r="D79" s="236">
        <f>'[6]KN 11'!D76</f>
        <v>2</v>
      </c>
      <c r="E79" s="236">
        <f>'[6]KN 11'!E76</f>
        <v>23</v>
      </c>
      <c r="F79" s="236">
        <f>'[6]KN 11'!F76</f>
        <v>25</v>
      </c>
      <c r="G79" s="236">
        <f>'[6]KN 11'!G76</f>
        <v>2</v>
      </c>
      <c r="H79" s="236">
        <f>'[6]KN 11'!H76</f>
        <v>23</v>
      </c>
      <c r="I79" s="236">
        <f>'[6]KN 11'!I76</f>
        <v>11</v>
      </c>
      <c r="J79" s="236">
        <f>'[6]KN 11'!J76</f>
        <v>7</v>
      </c>
      <c r="K79" s="236">
        <f>'[6]KN 11'!K76</f>
        <v>4</v>
      </c>
      <c r="L79" s="236">
        <f>'[6]KN 11'!L76</f>
        <v>14</v>
      </c>
      <c r="M79" s="236">
        <f>'[6]KN 11'!M76</f>
        <v>1</v>
      </c>
      <c r="N79" s="236">
        <f>'[6]KN 11'!N76</f>
        <v>13</v>
      </c>
      <c r="O79" s="236">
        <f>'[6]KN 11'!O76</f>
        <v>0</v>
      </c>
      <c r="P79" s="236">
        <f>'[6]KN 11'!P76</f>
        <v>11</v>
      </c>
      <c r="Q79" s="236">
        <f>'[6]KN 11'!Q76</f>
        <v>3</v>
      </c>
      <c r="R79" s="236">
        <f>'[6]KN 11'!R76</f>
        <v>1</v>
      </c>
      <c r="S79" s="236">
        <f>'[6]KN 11'!S76</f>
        <v>0</v>
      </c>
      <c r="T79" s="236">
        <f>'[6]KN 11'!T76</f>
        <v>6</v>
      </c>
      <c r="U79" s="236">
        <f>'[6]KN 11'!U76</f>
        <v>1</v>
      </c>
      <c r="V79" s="212" t="str">
        <f>IF(G79+H79=I79+L79,"Đúng","Sai")</f>
        <v>Đúng</v>
      </c>
    </row>
    <row r="80" spans="1:22" s="214" customFormat="1" ht="14.25" customHeight="1">
      <c r="A80" s="44" t="s">
        <v>272</v>
      </c>
      <c r="B80" s="342" t="str">
        <f>'[6]KN 11'!B77</f>
        <v>Yên Bái</v>
      </c>
      <c r="C80" s="236">
        <f>'[6]KN 11'!C77</f>
        <v>4</v>
      </c>
      <c r="D80" s="236">
        <f>'[6]KN 11'!D77</f>
        <v>1</v>
      </c>
      <c r="E80" s="236">
        <f>'[6]KN 11'!E77</f>
        <v>3</v>
      </c>
      <c r="F80" s="236">
        <f>'[6]KN 11'!F77</f>
        <v>4</v>
      </c>
      <c r="G80" s="236">
        <f>'[6]KN 11'!G77</f>
        <v>1</v>
      </c>
      <c r="H80" s="236">
        <f>'[6]KN 11'!H77</f>
        <v>3</v>
      </c>
      <c r="I80" s="236">
        <f>'[6]KN 11'!I77</f>
        <v>4</v>
      </c>
      <c r="J80" s="236">
        <f>'[6]KN 11'!J77</f>
        <v>4</v>
      </c>
      <c r="K80" s="236">
        <f>'[6]KN 11'!K77</f>
        <v>0</v>
      </c>
      <c r="L80" s="236">
        <f>'[6]KN 11'!L77</f>
        <v>0</v>
      </c>
      <c r="M80" s="236">
        <f>'[6]KN 11'!M77</f>
        <v>0</v>
      </c>
      <c r="N80" s="236">
        <f>'[6]KN 11'!N77</f>
        <v>0</v>
      </c>
      <c r="O80" s="236">
        <f>'[6]KN 11'!O77</f>
        <v>0</v>
      </c>
      <c r="P80" s="236">
        <f>'[6]KN 11'!P77</f>
        <v>4</v>
      </c>
      <c r="Q80" s="236">
        <f>'[6]KN 11'!Q77</f>
        <v>1</v>
      </c>
      <c r="R80" s="236">
        <f>'[6]KN 11'!R77</f>
        <v>2</v>
      </c>
      <c r="S80" s="236">
        <f>'[6]KN 11'!S77</f>
        <v>0</v>
      </c>
      <c r="T80" s="236">
        <f>'[6]KN 11'!T77</f>
        <v>0</v>
      </c>
      <c r="U80" s="236">
        <f>'[6]KN 11'!U77</f>
        <v>1</v>
      </c>
      <c r="V80" s="212" t="str">
        <f>IF(G80+H80=I80+L80,"Đúng","Sai")</f>
        <v>Đúng</v>
      </c>
    </row>
    <row r="81" spans="16:21" ht="15.75" customHeight="1">
      <c r="P81" s="464" t="str">
        <f>TT!B8</f>
        <v>Hà Nội, ngày 10 tháng 01 năm 2017</v>
      </c>
      <c r="Q81" s="464"/>
      <c r="R81" s="464"/>
      <c r="S81" s="464"/>
      <c r="T81" s="464"/>
      <c r="U81" s="464"/>
    </row>
    <row r="82" spans="1:19" ht="18" customHeight="1">
      <c r="A82" s="156"/>
      <c r="B82" s="456" t="s">
        <v>372</v>
      </c>
      <c r="C82" s="456"/>
      <c r="D82" s="456"/>
      <c r="E82" s="156"/>
      <c r="F82" s="156"/>
      <c r="G82" s="156"/>
      <c r="H82" s="156"/>
      <c r="P82" s="463" t="str">
        <f>TT!B5</f>
        <v>KT. GIÁM ĐỐC</v>
      </c>
      <c r="Q82" s="463"/>
      <c r="R82" s="463"/>
      <c r="S82" s="217"/>
    </row>
    <row r="83" spans="2:19" ht="15.75" customHeight="1">
      <c r="B83" s="143"/>
      <c r="C83" s="143"/>
      <c r="D83" s="143"/>
      <c r="E83" s="156"/>
      <c r="P83" s="463" t="s">
        <v>514</v>
      </c>
      <c r="Q83" s="463"/>
      <c r="R83" s="463"/>
      <c r="S83" s="217"/>
    </row>
    <row r="84" spans="2:19" ht="15.75">
      <c r="B84" s="143"/>
      <c r="C84" s="143"/>
      <c r="D84" s="143"/>
      <c r="E84" s="156"/>
      <c r="P84" s="143"/>
      <c r="Q84" s="143"/>
      <c r="R84" s="143"/>
      <c r="S84" s="217"/>
    </row>
    <row r="85" spans="2:19" ht="15.75">
      <c r="B85" s="143"/>
      <c r="C85" s="143"/>
      <c r="D85" s="143"/>
      <c r="E85" s="156"/>
      <c r="P85" s="143"/>
      <c r="Q85" s="143"/>
      <c r="R85" s="143"/>
      <c r="S85" s="217"/>
    </row>
    <row r="86" spans="2:19" ht="15.75">
      <c r="B86" s="143"/>
      <c r="C86" s="143"/>
      <c r="D86" s="143"/>
      <c r="E86" s="156"/>
      <c r="P86" s="143"/>
      <c r="Q86" s="143"/>
      <c r="R86" s="143"/>
      <c r="S86" s="217"/>
    </row>
    <row r="87" spans="2:19" ht="15.75">
      <c r="B87" s="143"/>
      <c r="C87" s="143"/>
      <c r="D87" s="143"/>
      <c r="E87" s="156"/>
      <c r="P87" s="143"/>
      <c r="Q87" s="143"/>
      <c r="R87" s="143"/>
      <c r="S87" s="217"/>
    </row>
    <row r="88" spans="2:19" ht="15.75">
      <c r="B88" s="143"/>
      <c r="C88" s="143"/>
      <c r="D88" s="143"/>
      <c r="E88" s="156"/>
      <c r="P88" s="143"/>
      <c r="Q88" s="143"/>
      <c r="R88" s="143"/>
      <c r="S88" s="217"/>
    </row>
    <row r="89" spans="2:19" ht="15.75" customHeight="1">
      <c r="B89" s="456" t="str">
        <f>TT!B7</f>
        <v>Đinh Nam Hải</v>
      </c>
      <c r="C89" s="456"/>
      <c r="D89" s="456"/>
      <c r="E89" s="156"/>
      <c r="P89" s="463" t="str">
        <f>TT!B6</f>
        <v>Nguyễn Đình Vĩnh</v>
      </c>
      <c r="Q89" s="463"/>
      <c r="R89" s="463"/>
      <c r="S89" s="217"/>
    </row>
    <row r="90" spans="4:12" ht="15.75">
      <c r="D90" s="156"/>
      <c r="E90" s="156"/>
      <c r="I90" s="217"/>
      <c r="J90" s="217"/>
      <c r="K90" s="217"/>
      <c r="L90" s="217"/>
    </row>
  </sheetData>
  <sheetProtection/>
  <mergeCells count="48">
    <mergeCell ref="A5:U5"/>
    <mergeCell ref="A6:U6"/>
    <mergeCell ref="B8:B13"/>
    <mergeCell ref="A8:A13"/>
    <mergeCell ref="A14:B14"/>
    <mergeCell ref="A16:B16"/>
    <mergeCell ref="P7:U7"/>
    <mergeCell ref="T10:T13"/>
    <mergeCell ref="Q10:Q13"/>
    <mergeCell ref="F8:O8"/>
    <mergeCell ref="P8:U8"/>
    <mergeCell ref="I9:O9"/>
    <mergeCell ref="O12:O13"/>
    <mergeCell ref="A17:B17"/>
    <mergeCell ref="V14:X14"/>
    <mergeCell ref="C11:C13"/>
    <mergeCell ref="D11:E11"/>
    <mergeCell ref="F11:F13"/>
    <mergeCell ref="G11:H11"/>
    <mergeCell ref="P9:P13"/>
    <mergeCell ref="Q9:U9"/>
    <mergeCell ref="A15:B15"/>
    <mergeCell ref="U10:U13"/>
    <mergeCell ref="R10:R13"/>
    <mergeCell ref="N12:N13"/>
    <mergeCell ref="L10:O10"/>
    <mergeCell ref="S10:S13"/>
    <mergeCell ref="I10:K10"/>
    <mergeCell ref="K12:K13"/>
    <mergeCell ref="M12:M13"/>
    <mergeCell ref="L11:L13"/>
    <mergeCell ref="M11:O11"/>
    <mergeCell ref="F9:H10"/>
    <mergeCell ref="H12:H13"/>
    <mergeCell ref="I11:I13"/>
    <mergeCell ref="J11:K11"/>
    <mergeCell ref="J12:J13"/>
    <mergeCell ref="G12:G13"/>
    <mergeCell ref="B1:G1"/>
    <mergeCell ref="B2:G2"/>
    <mergeCell ref="C8:E10"/>
    <mergeCell ref="A3:U4"/>
    <mergeCell ref="B89:D89"/>
    <mergeCell ref="P82:R82"/>
    <mergeCell ref="P83:R83"/>
    <mergeCell ref="P89:R89"/>
    <mergeCell ref="B82:D82"/>
    <mergeCell ref="P81:U81"/>
  </mergeCells>
  <printOptions/>
  <pageMargins left="0.35433070866141736" right="0.31496062992125984" top="0.5118110236220472" bottom="0.5118110236220472" header="0.3937007874015748" footer="0.2755905511811024"/>
  <pageSetup horizontalDpi="600" verticalDpi="600" orientation="landscape"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002060"/>
  </sheetPr>
  <dimension ref="A1:U89"/>
  <sheetViews>
    <sheetView view="pageBreakPreview" zoomScaleSheetLayoutView="100" workbookViewId="0" topLeftCell="A73">
      <selection activeCell="P84" sqref="P84"/>
    </sheetView>
  </sheetViews>
  <sheetFormatPr defaultColWidth="9.00390625" defaultRowHeight="15.75"/>
  <cols>
    <col min="1" max="1" width="4.125" style="62" customWidth="1"/>
    <col min="2" max="2" width="11.75390625" style="62" customWidth="1"/>
    <col min="3" max="5" width="5.375" style="62" customWidth="1"/>
    <col min="6" max="8" width="5.625" style="62" customWidth="1"/>
    <col min="9" max="11" width="6.25390625" style="62" customWidth="1"/>
    <col min="12" max="21" width="6.50390625" style="62" customWidth="1"/>
    <col min="22" max="16384" width="9.00390625" style="62" customWidth="1"/>
  </cols>
  <sheetData>
    <row r="1" spans="1:8" ht="20.25" customHeight="1">
      <c r="A1" s="416" t="s">
        <v>383</v>
      </c>
      <c r="B1" s="416"/>
      <c r="C1" s="416"/>
      <c r="D1" s="416"/>
      <c r="E1" s="416"/>
      <c r="F1" s="416"/>
      <c r="G1" s="416"/>
      <c r="H1" s="416"/>
    </row>
    <row r="2" spans="1:8" ht="33" customHeight="1">
      <c r="A2" s="417" t="s">
        <v>384</v>
      </c>
      <c r="B2" s="417"/>
      <c r="C2" s="417"/>
      <c r="D2" s="417"/>
      <c r="E2" s="417"/>
      <c r="F2" s="417"/>
      <c r="G2" s="417"/>
      <c r="H2" s="417"/>
    </row>
    <row r="3" spans="1:21" ht="12" customHeight="1">
      <c r="A3" s="480" t="s">
        <v>403</v>
      </c>
      <c r="B3" s="480"/>
      <c r="C3" s="480"/>
      <c r="D3" s="480"/>
      <c r="E3" s="480"/>
      <c r="F3" s="480"/>
      <c r="G3" s="480"/>
      <c r="H3" s="480"/>
      <c r="I3" s="480"/>
      <c r="J3" s="480"/>
      <c r="K3" s="480"/>
      <c r="L3" s="480"/>
      <c r="M3" s="480"/>
      <c r="N3" s="480"/>
      <c r="O3" s="480"/>
      <c r="P3" s="480"/>
      <c r="Q3" s="480"/>
      <c r="R3" s="480"/>
      <c r="S3" s="480"/>
      <c r="T3" s="480"/>
      <c r="U3" s="480"/>
    </row>
    <row r="4" spans="1:21" ht="27.75" customHeight="1">
      <c r="A4" s="480"/>
      <c r="B4" s="480"/>
      <c r="C4" s="480"/>
      <c r="D4" s="480"/>
      <c r="E4" s="480"/>
      <c r="F4" s="480"/>
      <c r="G4" s="480"/>
      <c r="H4" s="480"/>
      <c r="I4" s="480"/>
      <c r="J4" s="480"/>
      <c r="K4" s="480"/>
      <c r="L4" s="480"/>
      <c r="M4" s="480"/>
      <c r="N4" s="480"/>
      <c r="O4" s="480"/>
      <c r="P4" s="480"/>
      <c r="Q4" s="480"/>
      <c r="R4" s="480"/>
      <c r="S4" s="480"/>
      <c r="T4" s="480"/>
      <c r="U4" s="480"/>
    </row>
    <row r="5" spans="1:21" ht="18.75" customHeight="1">
      <c r="A5" s="514" t="str">
        <f>TT!B3</f>
        <v>03 tháng năm 2017</v>
      </c>
      <c r="B5" s="515"/>
      <c r="C5" s="515"/>
      <c r="D5" s="515"/>
      <c r="E5" s="515"/>
      <c r="F5" s="515"/>
      <c r="G5" s="515"/>
      <c r="H5" s="515"/>
      <c r="I5" s="515"/>
      <c r="J5" s="515"/>
      <c r="K5" s="515"/>
      <c r="L5" s="515"/>
      <c r="M5" s="515"/>
      <c r="N5" s="515"/>
      <c r="O5" s="515"/>
      <c r="P5" s="515"/>
      <c r="Q5" s="515"/>
      <c r="R5" s="515"/>
      <c r="S5" s="515"/>
      <c r="T5" s="515"/>
      <c r="U5" s="515"/>
    </row>
    <row r="6" spans="1:21" ht="40.5" customHeight="1">
      <c r="A6" s="516" t="str">
        <f>TT!B4</f>
        <v>(Ban hành kèm theo Báo cáo số  10 /BC-TKDLCT ngày 10 tháng 01 năm 2017 của Trung tâm Thống kê, Quản lý dữ liệu và Ứng dụng công nghệ thông tin)</v>
      </c>
      <c r="B6" s="516"/>
      <c r="C6" s="516"/>
      <c r="D6" s="516"/>
      <c r="E6" s="516"/>
      <c r="F6" s="516"/>
      <c r="G6" s="516"/>
      <c r="H6" s="516"/>
      <c r="I6" s="516"/>
      <c r="J6" s="516"/>
      <c r="K6" s="516"/>
      <c r="L6" s="516"/>
      <c r="M6" s="516"/>
      <c r="N6" s="516"/>
      <c r="O6" s="516"/>
      <c r="P6" s="516"/>
      <c r="Q6" s="516"/>
      <c r="R6" s="516"/>
      <c r="S6" s="516"/>
      <c r="T6" s="516"/>
      <c r="U6" s="516"/>
    </row>
    <row r="7" spans="1:21" ht="15" customHeight="1">
      <c r="A7" s="218"/>
      <c r="B7" s="218"/>
      <c r="C7" s="218"/>
      <c r="D7" s="218"/>
      <c r="E7" s="218"/>
      <c r="F7" s="218"/>
      <c r="G7" s="218"/>
      <c r="H7" s="218"/>
      <c r="I7" s="218"/>
      <c r="J7" s="218"/>
      <c r="K7" s="218"/>
      <c r="L7" s="218"/>
      <c r="M7" s="218"/>
      <c r="N7" s="218"/>
      <c r="O7" s="218"/>
      <c r="P7" s="500" t="s">
        <v>126</v>
      </c>
      <c r="Q7" s="500"/>
      <c r="R7" s="500"/>
      <c r="S7" s="500"/>
      <c r="T7" s="500"/>
      <c r="U7" s="500"/>
    </row>
    <row r="8" spans="1:21" ht="19.5" customHeight="1">
      <c r="A8" s="518" t="s">
        <v>58</v>
      </c>
      <c r="B8" s="517" t="s">
        <v>32</v>
      </c>
      <c r="C8" s="503" t="s">
        <v>127</v>
      </c>
      <c r="D8" s="504"/>
      <c r="E8" s="505"/>
      <c r="F8" s="490" t="s">
        <v>128</v>
      </c>
      <c r="G8" s="491"/>
      <c r="H8" s="491"/>
      <c r="I8" s="491"/>
      <c r="J8" s="491"/>
      <c r="K8" s="491"/>
      <c r="L8" s="491"/>
      <c r="M8" s="491"/>
      <c r="N8" s="491"/>
      <c r="O8" s="492"/>
      <c r="P8" s="497" t="s">
        <v>129</v>
      </c>
      <c r="Q8" s="497"/>
      <c r="R8" s="497"/>
      <c r="S8" s="497"/>
      <c r="T8" s="497"/>
      <c r="U8" s="497"/>
    </row>
    <row r="9" spans="1:21" ht="15.75" customHeight="1">
      <c r="A9" s="518"/>
      <c r="B9" s="517"/>
      <c r="C9" s="506"/>
      <c r="D9" s="507"/>
      <c r="E9" s="508"/>
      <c r="F9" s="503" t="s">
        <v>102</v>
      </c>
      <c r="G9" s="504"/>
      <c r="H9" s="505"/>
      <c r="I9" s="497" t="s">
        <v>103</v>
      </c>
      <c r="J9" s="497"/>
      <c r="K9" s="497"/>
      <c r="L9" s="497"/>
      <c r="M9" s="497"/>
      <c r="N9" s="497"/>
      <c r="O9" s="497"/>
      <c r="P9" s="493" t="s">
        <v>130</v>
      </c>
      <c r="Q9" s="494" t="s">
        <v>7</v>
      </c>
      <c r="R9" s="495"/>
      <c r="S9" s="495"/>
      <c r="T9" s="495"/>
      <c r="U9" s="496"/>
    </row>
    <row r="10" spans="1:21" ht="27.75" customHeight="1">
      <c r="A10" s="518"/>
      <c r="B10" s="517"/>
      <c r="C10" s="509"/>
      <c r="D10" s="510"/>
      <c r="E10" s="511"/>
      <c r="F10" s="509"/>
      <c r="G10" s="510"/>
      <c r="H10" s="511"/>
      <c r="I10" s="497" t="s">
        <v>104</v>
      </c>
      <c r="J10" s="497"/>
      <c r="K10" s="497"/>
      <c r="L10" s="497" t="s">
        <v>105</v>
      </c>
      <c r="M10" s="497"/>
      <c r="N10" s="497"/>
      <c r="O10" s="497"/>
      <c r="P10" s="488"/>
      <c r="Q10" s="493" t="s">
        <v>106</v>
      </c>
      <c r="R10" s="493" t="s">
        <v>131</v>
      </c>
      <c r="S10" s="493" t="s">
        <v>132</v>
      </c>
      <c r="T10" s="493" t="s">
        <v>133</v>
      </c>
      <c r="U10" s="493" t="s">
        <v>134</v>
      </c>
    </row>
    <row r="11" spans="1:21" ht="15.75" customHeight="1">
      <c r="A11" s="518"/>
      <c r="B11" s="517"/>
      <c r="C11" s="493" t="s">
        <v>135</v>
      </c>
      <c r="D11" s="503" t="s">
        <v>7</v>
      </c>
      <c r="E11" s="504"/>
      <c r="F11" s="493" t="s">
        <v>136</v>
      </c>
      <c r="G11" s="490" t="s">
        <v>7</v>
      </c>
      <c r="H11" s="492"/>
      <c r="I11" s="493" t="s">
        <v>137</v>
      </c>
      <c r="J11" s="490" t="s">
        <v>7</v>
      </c>
      <c r="K11" s="504"/>
      <c r="L11" s="493" t="s">
        <v>136</v>
      </c>
      <c r="M11" s="490" t="s">
        <v>7</v>
      </c>
      <c r="N11" s="491"/>
      <c r="O11" s="492"/>
      <c r="P11" s="488"/>
      <c r="Q11" s="488"/>
      <c r="R11" s="498"/>
      <c r="S11" s="501"/>
      <c r="T11" s="488"/>
      <c r="U11" s="488"/>
    </row>
    <row r="12" spans="1:21" ht="15" customHeight="1">
      <c r="A12" s="518"/>
      <c r="B12" s="517"/>
      <c r="C12" s="488"/>
      <c r="D12" s="493" t="s">
        <v>138</v>
      </c>
      <c r="E12" s="493" t="s">
        <v>139</v>
      </c>
      <c r="F12" s="498"/>
      <c r="G12" s="506" t="s">
        <v>140</v>
      </c>
      <c r="H12" s="488" t="s">
        <v>141</v>
      </c>
      <c r="I12" s="498"/>
      <c r="J12" s="488" t="s">
        <v>142</v>
      </c>
      <c r="K12" s="497" t="s">
        <v>143</v>
      </c>
      <c r="L12" s="488"/>
      <c r="M12" s="497" t="s">
        <v>144</v>
      </c>
      <c r="N12" s="497" t="s">
        <v>145</v>
      </c>
      <c r="O12" s="497" t="s">
        <v>146</v>
      </c>
      <c r="P12" s="488"/>
      <c r="Q12" s="488"/>
      <c r="R12" s="498"/>
      <c r="S12" s="501"/>
      <c r="T12" s="488"/>
      <c r="U12" s="488"/>
    </row>
    <row r="13" spans="1:21" ht="90.75" customHeight="1">
      <c r="A13" s="518"/>
      <c r="B13" s="517"/>
      <c r="C13" s="489"/>
      <c r="D13" s="489"/>
      <c r="E13" s="489"/>
      <c r="F13" s="499"/>
      <c r="G13" s="509"/>
      <c r="H13" s="489"/>
      <c r="I13" s="499"/>
      <c r="J13" s="489"/>
      <c r="K13" s="520"/>
      <c r="L13" s="489"/>
      <c r="M13" s="497"/>
      <c r="N13" s="497"/>
      <c r="O13" s="497"/>
      <c r="P13" s="489"/>
      <c r="Q13" s="489"/>
      <c r="R13" s="499"/>
      <c r="S13" s="502"/>
      <c r="T13" s="489"/>
      <c r="U13" s="489"/>
    </row>
    <row r="14" spans="1:21" ht="15.75">
      <c r="A14" s="519" t="s">
        <v>119</v>
      </c>
      <c r="B14" s="519"/>
      <c r="C14" s="219">
        <v>1</v>
      </c>
      <c r="D14" s="220">
        <v>2</v>
      </c>
      <c r="E14" s="219">
        <v>3</v>
      </c>
      <c r="F14" s="220">
        <v>4</v>
      </c>
      <c r="G14" s="219">
        <v>5</v>
      </c>
      <c r="H14" s="220">
        <v>6</v>
      </c>
      <c r="I14" s="219">
        <v>7</v>
      </c>
      <c r="J14" s="220">
        <v>8</v>
      </c>
      <c r="K14" s="219">
        <v>9</v>
      </c>
      <c r="L14" s="220">
        <v>10</v>
      </c>
      <c r="M14" s="219">
        <v>11</v>
      </c>
      <c r="N14" s="220">
        <v>12</v>
      </c>
      <c r="O14" s="219">
        <v>13</v>
      </c>
      <c r="P14" s="220">
        <v>14</v>
      </c>
      <c r="Q14" s="219">
        <v>15</v>
      </c>
      <c r="R14" s="220">
        <v>16</v>
      </c>
      <c r="S14" s="219">
        <v>17</v>
      </c>
      <c r="T14" s="220">
        <v>18</v>
      </c>
      <c r="U14" s="219">
        <v>19</v>
      </c>
    </row>
    <row r="15" spans="1:21" ht="15.75">
      <c r="A15" s="512" t="s">
        <v>392</v>
      </c>
      <c r="B15" s="513"/>
      <c r="C15" s="211">
        <f>C16+C17</f>
        <v>423</v>
      </c>
      <c r="D15" s="211">
        <f aca="true" t="shared" si="0" ref="D15:U15">D16+D17</f>
        <v>26</v>
      </c>
      <c r="E15" s="211">
        <f t="shared" si="0"/>
        <v>397</v>
      </c>
      <c r="F15" s="211">
        <f t="shared" si="0"/>
        <v>225</v>
      </c>
      <c r="G15" s="211">
        <f t="shared" si="0"/>
        <v>23</v>
      </c>
      <c r="H15" s="211">
        <f t="shared" si="0"/>
        <v>202</v>
      </c>
      <c r="I15" s="211">
        <f t="shared" si="0"/>
        <v>101</v>
      </c>
      <c r="J15" s="211">
        <f t="shared" si="0"/>
        <v>63</v>
      </c>
      <c r="K15" s="211">
        <f t="shared" si="0"/>
        <v>38</v>
      </c>
      <c r="L15" s="211">
        <f t="shared" si="0"/>
        <v>124</v>
      </c>
      <c r="M15" s="211">
        <f t="shared" si="0"/>
        <v>33</v>
      </c>
      <c r="N15" s="211">
        <f t="shared" si="0"/>
        <v>90</v>
      </c>
      <c r="O15" s="211">
        <f t="shared" si="0"/>
        <v>1</v>
      </c>
      <c r="P15" s="211">
        <f t="shared" si="0"/>
        <v>101</v>
      </c>
      <c r="Q15" s="211">
        <f t="shared" si="0"/>
        <v>13</v>
      </c>
      <c r="R15" s="211">
        <f t="shared" si="0"/>
        <v>0</v>
      </c>
      <c r="S15" s="211">
        <f t="shared" si="0"/>
        <v>1</v>
      </c>
      <c r="T15" s="211">
        <f t="shared" si="0"/>
        <v>53</v>
      </c>
      <c r="U15" s="211">
        <f t="shared" si="0"/>
        <v>34</v>
      </c>
    </row>
    <row r="16" spans="1:21" ht="15.75">
      <c r="A16" s="512" t="s">
        <v>394</v>
      </c>
      <c r="B16" s="513"/>
      <c r="C16" s="347">
        <v>243</v>
      </c>
      <c r="D16" s="348">
        <v>1</v>
      </c>
      <c r="E16" s="347">
        <v>242</v>
      </c>
      <c r="F16" s="348">
        <v>97</v>
      </c>
      <c r="G16" s="347">
        <v>1</v>
      </c>
      <c r="H16" s="348">
        <v>96</v>
      </c>
      <c r="I16" s="347">
        <v>3</v>
      </c>
      <c r="J16" s="348">
        <v>0</v>
      </c>
      <c r="K16" s="347">
        <v>3</v>
      </c>
      <c r="L16" s="348">
        <v>94</v>
      </c>
      <c r="M16" s="347">
        <v>24</v>
      </c>
      <c r="N16" s="348">
        <v>69</v>
      </c>
      <c r="O16" s="347">
        <v>1</v>
      </c>
      <c r="P16" s="348">
        <v>3</v>
      </c>
      <c r="Q16" s="347">
        <v>0</v>
      </c>
      <c r="R16" s="348">
        <v>0</v>
      </c>
      <c r="S16" s="347">
        <v>0</v>
      </c>
      <c r="T16" s="348">
        <v>2</v>
      </c>
      <c r="U16" s="347">
        <v>1</v>
      </c>
    </row>
    <row r="17" spans="1:21" s="221" customFormat="1" ht="15.75" customHeight="1">
      <c r="A17" s="512" t="s">
        <v>18</v>
      </c>
      <c r="B17" s="513"/>
      <c r="C17" s="211">
        <f>SUM(C18:C80)</f>
        <v>180</v>
      </c>
      <c r="D17" s="211">
        <f aca="true" t="shared" si="1" ref="D17:U17">SUM(D18:D80)</f>
        <v>25</v>
      </c>
      <c r="E17" s="211">
        <f t="shared" si="1"/>
        <v>155</v>
      </c>
      <c r="F17" s="211">
        <f t="shared" si="1"/>
        <v>128</v>
      </c>
      <c r="G17" s="211">
        <f t="shared" si="1"/>
        <v>22</v>
      </c>
      <c r="H17" s="211">
        <f t="shared" si="1"/>
        <v>106</v>
      </c>
      <c r="I17" s="211">
        <f t="shared" si="1"/>
        <v>98</v>
      </c>
      <c r="J17" s="211">
        <f t="shared" si="1"/>
        <v>63</v>
      </c>
      <c r="K17" s="211">
        <f t="shared" si="1"/>
        <v>35</v>
      </c>
      <c r="L17" s="211">
        <f t="shared" si="1"/>
        <v>30</v>
      </c>
      <c r="M17" s="211">
        <f t="shared" si="1"/>
        <v>9</v>
      </c>
      <c r="N17" s="211">
        <f t="shared" si="1"/>
        <v>21</v>
      </c>
      <c r="O17" s="211">
        <f t="shared" si="1"/>
        <v>0</v>
      </c>
      <c r="P17" s="211">
        <f t="shared" si="1"/>
        <v>98</v>
      </c>
      <c r="Q17" s="211">
        <f t="shared" si="1"/>
        <v>13</v>
      </c>
      <c r="R17" s="211">
        <f t="shared" si="1"/>
        <v>0</v>
      </c>
      <c r="S17" s="211">
        <f t="shared" si="1"/>
        <v>1</v>
      </c>
      <c r="T17" s="211">
        <f t="shared" si="1"/>
        <v>51</v>
      </c>
      <c r="U17" s="211">
        <f t="shared" si="1"/>
        <v>33</v>
      </c>
    </row>
    <row r="18" spans="1:21" s="221" customFormat="1" ht="15.75" customHeight="1">
      <c r="A18" s="222">
        <v>1</v>
      </c>
      <c r="B18" s="223" t="str">
        <f>'[6]TC 12'!B15</f>
        <v>An Giang</v>
      </c>
      <c r="C18" s="236">
        <f>'[6]TC 12'!C15</f>
        <v>0</v>
      </c>
      <c r="D18" s="236">
        <f>'[6]TC 12'!D15</f>
        <v>0</v>
      </c>
      <c r="E18" s="236">
        <f>'[6]TC 12'!E15</f>
        <v>0</v>
      </c>
      <c r="F18" s="236">
        <f>'[6]TC 12'!F15</f>
        <v>0</v>
      </c>
      <c r="G18" s="236">
        <f>'[6]TC 12'!G15</f>
        <v>0</v>
      </c>
      <c r="H18" s="236">
        <f>'[6]TC 12'!H15</f>
        <v>0</v>
      </c>
      <c r="I18" s="236">
        <f>'[6]TC 12'!I15</f>
        <v>0</v>
      </c>
      <c r="J18" s="236">
        <f>'[6]TC 12'!J15</f>
        <v>0</v>
      </c>
      <c r="K18" s="236">
        <f>'[6]TC 12'!K15</f>
        <v>0</v>
      </c>
      <c r="L18" s="236">
        <f>'[6]TC 12'!L15</f>
        <v>0</v>
      </c>
      <c r="M18" s="236">
        <f>'[6]TC 12'!M15</f>
        <v>0</v>
      </c>
      <c r="N18" s="236">
        <f>'[6]TC 12'!N15</f>
        <v>0</v>
      </c>
      <c r="O18" s="236">
        <f>'[6]TC 12'!O15</f>
        <v>0</v>
      </c>
      <c r="P18" s="236">
        <f>'[6]TC 12'!P15</f>
        <v>0</v>
      </c>
      <c r="Q18" s="236">
        <f>'[6]TC 12'!Q15</f>
        <v>0</v>
      </c>
      <c r="R18" s="236">
        <f>'[6]TC 12'!R15</f>
        <v>0</v>
      </c>
      <c r="S18" s="236">
        <f>'[6]TC 12'!S15</f>
        <v>0</v>
      </c>
      <c r="T18" s="236">
        <f>'[6]TC 12'!T15</f>
        <v>0</v>
      </c>
      <c r="U18" s="236">
        <f>'[6]TC 12'!U15</f>
        <v>0</v>
      </c>
    </row>
    <row r="19" spans="1:21" s="221" customFormat="1" ht="15.75" customHeight="1">
      <c r="A19" s="222">
        <v>2</v>
      </c>
      <c r="B19" s="223" t="str">
        <f>'[6]TC 12'!B16</f>
        <v>Bạc Liêu</v>
      </c>
      <c r="C19" s="236">
        <f>'[6]TC 12'!C16</f>
        <v>0</v>
      </c>
      <c r="D19" s="236">
        <f>'[6]TC 12'!D16</f>
        <v>0</v>
      </c>
      <c r="E19" s="236">
        <f>'[6]TC 12'!E16</f>
        <v>0</v>
      </c>
      <c r="F19" s="236">
        <f>'[6]TC 12'!F16</f>
        <v>0</v>
      </c>
      <c r="G19" s="236">
        <f>'[6]TC 12'!G16</f>
        <v>0</v>
      </c>
      <c r="H19" s="236">
        <f>'[6]TC 12'!H16</f>
        <v>0</v>
      </c>
      <c r="I19" s="236">
        <f>'[6]TC 12'!I16</f>
        <v>0</v>
      </c>
      <c r="J19" s="236">
        <f>'[6]TC 12'!J16</f>
        <v>0</v>
      </c>
      <c r="K19" s="236">
        <f>'[6]TC 12'!K16</f>
        <v>0</v>
      </c>
      <c r="L19" s="236">
        <f>'[6]TC 12'!L16</f>
        <v>0</v>
      </c>
      <c r="M19" s="236">
        <f>'[6]TC 12'!M16</f>
        <v>0</v>
      </c>
      <c r="N19" s="236">
        <f>'[6]TC 12'!N16</f>
        <v>0</v>
      </c>
      <c r="O19" s="236">
        <f>'[6]TC 12'!O16</f>
        <v>0</v>
      </c>
      <c r="P19" s="236">
        <f>'[6]TC 12'!P16</f>
        <v>0</v>
      </c>
      <c r="Q19" s="236">
        <f>'[6]TC 12'!Q16</f>
        <v>0</v>
      </c>
      <c r="R19" s="236">
        <f>'[6]TC 12'!R16</f>
        <v>0</v>
      </c>
      <c r="S19" s="236">
        <f>'[6]TC 12'!S16</f>
        <v>0</v>
      </c>
      <c r="T19" s="236">
        <f>'[6]TC 12'!T16</f>
        <v>0</v>
      </c>
      <c r="U19" s="236">
        <f>'[6]TC 12'!U16</f>
        <v>0</v>
      </c>
    </row>
    <row r="20" spans="1:21" s="221" customFormat="1" ht="15.75" customHeight="1">
      <c r="A20" s="222">
        <v>3</v>
      </c>
      <c r="B20" s="223" t="str">
        <f>'[6]TC 12'!B17</f>
        <v>Bắc Giang</v>
      </c>
      <c r="C20" s="236">
        <f>'[6]TC 12'!C17</f>
        <v>2</v>
      </c>
      <c r="D20" s="236">
        <f>'[6]TC 12'!D17</f>
        <v>1</v>
      </c>
      <c r="E20" s="236">
        <f>'[6]TC 12'!E17</f>
        <v>1</v>
      </c>
      <c r="F20" s="236">
        <f>'[6]TC 12'!F17</f>
        <v>2</v>
      </c>
      <c r="G20" s="236">
        <f>'[6]TC 12'!G17</f>
        <v>1</v>
      </c>
      <c r="H20" s="236">
        <f>'[6]TC 12'!H17</f>
        <v>1</v>
      </c>
      <c r="I20" s="236">
        <f>'[6]TC 12'!I17</f>
        <v>2</v>
      </c>
      <c r="J20" s="236">
        <f>'[6]TC 12'!J17</f>
        <v>2</v>
      </c>
      <c r="K20" s="236">
        <f>'[6]TC 12'!K17</f>
        <v>0</v>
      </c>
      <c r="L20" s="236">
        <f>'[6]TC 12'!L17</f>
        <v>0</v>
      </c>
      <c r="M20" s="236">
        <f>'[6]TC 12'!M17</f>
        <v>0</v>
      </c>
      <c r="N20" s="236">
        <f>'[6]TC 12'!N17</f>
        <v>0</v>
      </c>
      <c r="O20" s="236">
        <f>'[6]TC 12'!O17</f>
        <v>0</v>
      </c>
      <c r="P20" s="236">
        <f>'[6]TC 12'!P17</f>
        <v>2</v>
      </c>
      <c r="Q20" s="236">
        <f>'[6]TC 12'!Q17</f>
        <v>0</v>
      </c>
      <c r="R20" s="236">
        <f>'[6]TC 12'!R17</f>
        <v>0</v>
      </c>
      <c r="S20" s="236">
        <f>'[6]TC 12'!S17</f>
        <v>0</v>
      </c>
      <c r="T20" s="236">
        <f>'[6]TC 12'!T17</f>
        <v>2</v>
      </c>
      <c r="U20" s="236">
        <f>'[6]TC 12'!U17</f>
        <v>0</v>
      </c>
    </row>
    <row r="21" spans="1:21" s="221" customFormat="1" ht="15.75" customHeight="1">
      <c r="A21" s="222">
        <v>4</v>
      </c>
      <c r="B21" s="223" t="str">
        <f>'[6]TC 12'!B18</f>
        <v>Bắc Kạn</v>
      </c>
      <c r="C21" s="236">
        <f>'[6]TC 12'!C18</f>
        <v>0</v>
      </c>
      <c r="D21" s="236">
        <f>'[6]TC 12'!D18</f>
        <v>0</v>
      </c>
      <c r="E21" s="236">
        <f>'[6]TC 12'!E18</f>
        <v>0</v>
      </c>
      <c r="F21" s="236">
        <f>'[6]TC 12'!F18</f>
        <v>0</v>
      </c>
      <c r="G21" s="236">
        <f>'[6]TC 12'!G18</f>
        <v>0</v>
      </c>
      <c r="H21" s="236">
        <f>'[6]TC 12'!H18</f>
        <v>0</v>
      </c>
      <c r="I21" s="236">
        <f>'[6]TC 12'!I18</f>
        <v>0</v>
      </c>
      <c r="J21" s="236">
        <f>'[6]TC 12'!J18</f>
        <v>0</v>
      </c>
      <c r="K21" s="236">
        <f>'[6]TC 12'!K18</f>
        <v>0</v>
      </c>
      <c r="L21" s="236">
        <f>'[6]TC 12'!L18</f>
        <v>0</v>
      </c>
      <c r="M21" s="236">
        <f>'[6]TC 12'!M18</f>
        <v>0</v>
      </c>
      <c r="N21" s="236">
        <f>'[6]TC 12'!N18</f>
        <v>0</v>
      </c>
      <c r="O21" s="236">
        <f>'[6]TC 12'!O18</f>
        <v>0</v>
      </c>
      <c r="P21" s="236">
        <f>'[6]TC 12'!P18</f>
        <v>0</v>
      </c>
      <c r="Q21" s="236">
        <f>'[6]TC 12'!Q18</f>
        <v>0</v>
      </c>
      <c r="R21" s="236">
        <f>'[6]TC 12'!R18</f>
        <v>0</v>
      </c>
      <c r="S21" s="236">
        <f>'[6]TC 12'!S18</f>
        <v>0</v>
      </c>
      <c r="T21" s="236">
        <f>'[6]TC 12'!T18</f>
        <v>0</v>
      </c>
      <c r="U21" s="236">
        <f>'[6]TC 12'!U18</f>
        <v>0</v>
      </c>
    </row>
    <row r="22" spans="1:21" s="221" customFormat="1" ht="15.75" customHeight="1">
      <c r="A22" s="222">
        <v>5</v>
      </c>
      <c r="B22" s="223" t="str">
        <f>'[6]TC 12'!B19</f>
        <v>Bắc Ninh</v>
      </c>
      <c r="C22" s="236">
        <f>'[6]TC 12'!C19</f>
        <v>0</v>
      </c>
      <c r="D22" s="236">
        <f>'[6]TC 12'!D19</f>
        <v>0</v>
      </c>
      <c r="E22" s="236">
        <f>'[6]TC 12'!E19</f>
        <v>0</v>
      </c>
      <c r="F22" s="236">
        <f>'[6]TC 12'!F19</f>
        <v>0</v>
      </c>
      <c r="G22" s="236">
        <f>'[6]TC 12'!G19</f>
        <v>0</v>
      </c>
      <c r="H22" s="236">
        <f>'[6]TC 12'!H19</f>
        <v>0</v>
      </c>
      <c r="I22" s="236">
        <f>'[6]TC 12'!I19</f>
        <v>0</v>
      </c>
      <c r="J22" s="236">
        <f>'[6]TC 12'!J19</f>
        <v>0</v>
      </c>
      <c r="K22" s="236">
        <f>'[6]TC 12'!K19</f>
        <v>0</v>
      </c>
      <c r="L22" s="236">
        <f>'[6]TC 12'!L19</f>
        <v>0</v>
      </c>
      <c r="M22" s="236">
        <f>'[6]TC 12'!M19</f>
        <v>0</v>
      </c>
      <c r="N22" s="236">
        <f>'[6]TC 12'!N19</f>
        <v>0</v>
      </c>
      <c r="O22" s="236">
        <f>'[6]TC 12'!O19</f>
        <v>0</v>
      </c>
      <c r="P22" s="236">
        <f>'[6]TC 12'!P19</f>
        <v>0</v>
      </c>
      <c r="Q22" s="236">
        <f>'[6]TC 12'!Q19</f>
        <v>0</v>
      </c>
      <c r="R22" s="236">
        <f>'[6]TC 12'!R19</f>
        <v>0</v>
      </c>
      <c r="S22" s="236">
        <f>'[6]TC 12'!S19</f>
        <v>0</v>
      </c>
      <c r="T22" s="236">
        <f>'[6]TC 12'!T19</f>
        <v>0</v>
      </c>
      <c r="U22" s="236">
        <f>'[6]TC 12'!U19</f>
        <v>0</v>
      </c>
    </row>
    <row r="23" spans="1:21" s="221" customFormat="1" ht="15.75" customHeight="1">
      <c r="A23" s="222">
        <v>6</v>
      </c>
      <c r="B23" s="223" t="str">
        <f>'[6]TC 12'!B20</f>
        <v>Bến Tre</v>
      </c>
      <c r="C23" s="236">
        <f>'[6]TC 12'!C20</f>
        <v>0</v>
      </c>
      <c r="D23" s="236">
        <f>'[6]TC 12'!D20</f>
        <v>0</v>
      </c>
      <c r="E23" s="236">
        <f>'[6]TC 12'!E20</f>
        <v>0</v>
      </c>
      <c r="F23" s="236">
        <f>'[6]TC 12'!F20</f>
        <v>0</v>
      </c>
      <c r="G23" s="236">
        <f>'[6]TC 12'!G20</f>
        <v>0</v>
      </c>
      <c r="H23" s="236">
        <f>'[6]TC 12'!H20</f>
        <v>0</v>
      </c>
      <c r="I23" s="236">
        <f>'[6]TC 12'!I20</f>
        <v>0</v>
      </c>
      <c r="J23" s="236">
        <f>'[6]TC 12'!J20</f>
        <v>0</v>
      </c>
      <c r="K23" s="236">
        <f>'[6]TC 12'!K20</f>
        <v>0</v>
      </c>
      <c r="L23" s="236">
        <f>'[6]TC 12'!L20</f>
        <v>0</v>
      </c>
      <c r="M23" s="236">
        <f>'[6]TC 12'!M20</f>
        <v>0</v>
      </c>
      <c r="N23" s="236">
        <f>'[6]TC 12'!N20</f>
        <v>0</v>
      </c>
      <c r="O23" s="236">
        <f>'[6]TC 12'!O20</f>
        <v>0</v>
      </c>
      <c r="P23" s="236">
        <f>'[6]TC 12'!P20</f>
        <v>0</v>
      </c>
      <c r="Q23" s="236">
        <f>'[6]TC 12'!Q20</f>
        <v>0</v>
      </c>
      <c r="R23" s="236">
        <f>'[6]TC 12'!R20</f>
        <v>0</v>
      </c>
      <c r="S23" s="236">
        <f>'[6]TC 12'!S20</f>
        <v>0</v>
      </c>
      <c r="T23" s="236">
        <f>'[6]TC 12'!T20</f>
        <v>0</v>
      </c>
      <c r="U23" s="236">
        <f>'[6]TC 12'!U20</f>
        <v>0</v>
      </c>
    </row>
    <row r="24" spans="1:21" s="221" customFormat="1" ht="15.75" customHeight="1">
      <c r="A24" s="222">
        <v>7</v>
      </c>
      <c r="B24" s="223" t="str">
        <f>'[6]TC 12'!B21</f>
        <v>Bình Dương</v>
      </c>
      <c r="C24" s="236">
        <f>'[6]TC 12'!C21</f>
        <v>3</v>
      </c>
      <c r="D24" s="236">
        <f>'[6]TC 12'!D21</f>
        <v>2</v>
      </c>
      <c r="E24" s="236">
        <f>'[6]TC 12'!E21</f>
        <v>1</v>
      </c>
      <c r="F24" s="236">
        <f>'[6]TC 12'!F21</f>
        <v>3</v>
      </c>
      <c r="G24" s="236">
        <f>'[6]TC 12'!G21</f>
        <v>1</v>
      </c>
      <c r="H24" s="236">
        <f>'[6]TC 12'!H21</f>
        <v>2</v>
      </c>
      <c r="I24" s="236">
        <f>'[6]TC 12'!I21</f>
        <v>3</v>
      </c>
      <c r="J24" s="236">
        <f>'[6]TC 12'!J21</f>
        <v>2</v>
      </c>
      <c r="K24" s="236">
        <f>'[6]TC 12'!K21</f>
        <v>1</v>
      </c>
      <c r="L24" s="236">
        <f>'[6]TC 12'!L21</f>
        <v>0</v>
      </c>
      <c r="M24" s="236">
        <f>'[6]TC 12'!M21</f>
        <v>0</v>
      </c>
      <c r="N24" s="236">
        <f>'[6]TC 12'!N21</f>
        <v>0</v>
      </c>
      <c r="O24" s="236">
        <f>'[6]TC 12'!O21</f>
        <v>0</v>
      </c>
      <c r="P24" s="236">
        <f>'[6]TC 12'!P21</f>
        <v>3</v>
      </c>
      <c r="Q24" s="236">
        <f>'[6]TC 12'!Q21</f>
        <v>1</v>
      </c>
      <c r="R24" s="236">
        <f>'[6]TC 12'!R21</f>
        <v>0</v>
      </c>
      <c r="S24" s="236">
        <f>'[6]TC 12'!S21</f>
        <v>0</v>
      </c>
      <c r="T24" s="236">
        <f>'[6]TC 12'!T21</f>
        <v>2</v>
      </c>
      <c r="U24" s="236">
        <f>'[6]TC 12'!U21</f>
        <v>0</v>
      </c>
    </row>
    <row r="25" spans="1:21" s="221" customFormat="1" ht="15.75" customHeight="1">
      <c r="A25" s="222">
        <v>8</v>
      </c>
      <c r="B25" s="223" t="str">
        <f>'[6]TC 12'!B22</f>
        <v>Bình Định</v>
      </c>
      <c r="C25" s="236">
        <f>'[6]TC 12'!C22</f>
        <v>1</v>
      </c>
      <c r="D25" s="236">
        <f>'[6]TC 12'!D22</f>
        <v>1</v>
      </c>
      <c r="E25" s="236">
        <f>'[6]TC 12'!E22</f>
        <v>0</v>
      </c>
      <c r="F25" s="236">
        <f>'[6]TC 12'!F22</f>
        <v>1</v>
      </c>
      <c r="G25" s="236">
        <f>'[6]TC 12'!G22</f>
        <v>1</v>
      </c>
      <c r="H25" s="236">
        <f>'[6]TC 12'!H22</f>
        <v>0</v>
      </c>
      <c r="I25" s="236">
        <f>'[6]TC 12'!I22</f>
        <v>1</v>
      </c>
      <c r="J25" s="236">
        <f>'[6]TC 12'!J22</f>
        <v>1</v>
      </c>
      <c r="K25" s="236">
        <f>'[6]TC 12'!K22</f>
        <v>0</v>
      </c>
      <c r="L25" s="236">
        <f>'[6]TC 12'!L22</f>
        <v>0</v>
      </c>
      <c r="M25" s="236">
        <f>'[6]TC 12'!M22</f>
        <v>0</v>
      </c>
      <c r="N25" s="236">
        <f>'[6]TC 12'!N22</f>
        <v>0</v>
      </c>
      <c r="O25" s="236">
        <f>'[6]TC 12'!O22</f>
        <v>0</v>
      </c>
      <c r="P25" s="236">
        <f>'[6]TC 12'!P22</f>
        <v>1</v>
      </c>
      <c r="Q25" s="236">
        <f>'[6]TC 12'!Q22</f>
        <v>0</v>
      </c>
      <c r="R25" s="236">
        <f>'[6]TC 12'!R22</f>
        <v>0</v>
      </c>
      <c r="S25" s="236">
        <f>'[6]TC 12'!S22</f>
        <v>0</v>
      </c>
      <c r="T25" s="236">
        <f>'[6]TC 12'!T22</f>
        <v>0</v>
      </c>
      <c r="U25" s="236">
        <f>'[6]TC 12'!U22</f>
        <v>1</v>
      </c>
    </row>
    <row r="26" spans="1:21" s="221" customFormat="1" ht="15.75" customHeight="1">
      <c r="A26" s="222">
        <v>9</v>
      </c>
      <c r="B26" s="223" t="str">
        <f>'[6]TC 12'!B23</f>
        <v>Bình Phước</v>
      </c>
      <c r="C26" s="236">
        <f>'[6]TC 12'!C23</f>
        <v>2</v>
      </c>
      <c r="D26" s="236">
        <f>'[6]TC 12'!D23</f>
        <v>0</v>
      </c>
      <c r="E26" s="236">
        <f>'[6]TC 12'!E23</f>
        <v>2</v>
      </c>
      <c r="F26" s="236">
        <f>'[6]TC 12'!F23</f>
        <v>2</v>
      </c>
      <c r="G26" s="236">
        <f>'[6]TC 12'!G23</f>
        <v>0</v>
      </c>
      <c r="H26" s="236">
        <f>'[6]TC 12'!H23</f>
        <v>2</v>
      </c>
      <c r="I26" s="236">
        <f>'[6]TC 12'!I23</f>
        <v>2</v>
      </c>
      <c r="J26" s="236">
        <f>'[6]TC 12'!J23</f>
        <v>2</v>
      </c>
      <c r="K26" s="236">
        <f>'[6]TC 12'!K23</f>
        <v>0</v>
      </c>
      <c r="L26" s="236">
        <f>'[6]TC 12'!L23</f>
        <v>0</v>
      </c>
      <c r="M26" s="236">
        <f>'[6]TC 12'!M23</f>
        <v>0</v>
      </c>
      <c r="N26" s="236">
        <f>'[6]TC 12'!N23</f>
        <v>0</v>
      </c>
      <c r="O26" s="236">
        <f>'[6]TC 12'!O23</f>
        <v>0</v>
      </c>
      <c r="P26" s="236">
        <f>'[6]TC 12'!P23</f>
        <v>2</v>
      </c>
      <c r="Q26" s="236">
        <f>'[6]TC 12'!Q23</f>
        <v>0</v>
      </c>
      <c r="R26" s="236">
        <f>'[6]TC 12'!R23</f>
        <v>0</v>
      </c>
      <c r="S26" s="236">
        <f>'[6]TC 12'!S23</f>
        <v>0</v>
      </c>
      <c r="T26" s="236">
        <f>'[6]TC 12'!T23</f>
        <v>1</v>
      </c>
      <c r="U26" s="236">
        <f>'[6]TC 12'!U23</f>
        <v>1</v>
      </c>
    </row>
    <row r="27" spans="1:21" s="221" customFormat="1" ht="15.75" customHeight="1">
      <c r="A27" s="222">
        <v>10</v>
      </c>
      <c r="B27" s="223" t="str">
        <f>'[6]TC 12'!B24</f>
        <v>Bình Thuận</v>
      </c>
      <c r="C27" s="236">
        <f>'[6]TC 12'!C24</f>
        <v>3</v>
      </c>
      <c r="D27" s="236">
        <f>'[6]TC 12'!D24</f>
        <v>1</v>
      </c>
      <c r="E27" s="236">
        <f>'[6]TC 12'!E24</f>
        <v>2</v>
      </c>
      <c r="F27" s="236">
        <f>'[6]TC 12'!F24</f>
        <v>3</v>
      </c>
      <c r="G27" s="236">
        <f>'[6]TC 12'!G24</f>
        <v>1</v>
      </c>
      <c r="H27" s="236">
        <f>'[6]TC 12'!H24</f>
        <v>2</v>
      </c>
      <c r="I27" s="236">
        <f>'[6]TC 12'!I24</f>
        <v>3</v>
      </c>
      <c r="J27" s="236">
        <f>'[6]TC 12'!J24</f>
        <v>3</v>
      </c>
      <c r="K27" s="236">
        <f>'[6]TC 12'!K24</f>
        <v>0</v>
      </c>
      <c r="L27" s="236">
        <f>'[6]TC 12'!L24</f>
        <v>0</v>
      </c>
      <c r="M27" s="236">
        <f>'[6]TC 12'!M24</f>
        <v>0</v>
      </c>
      <c r="N27" s="236">
        <f>'[6]TC 12'!N24</f>
        <v>0</v>
      </c>
      <c r="O27" s="236">
        <f>'[6]TC 12'!O24</f>
        <v>0</v>
      </c>
      <c r="P27" s="236">
        <f>'[6]TC 12'!P24</f>
        <v>3</v>
      </c>
      <c r="Q27" s="236">
        <f>'[6]TC 12'!Q24</f>
        <v>2</v>
      </c>
      <c r="R27" s="236">
        <f>'[6]TC 12'!R24</f>
        <v>0</v>
      </c>
      <c r="S27" s="236">
        <f>'[6]TC 12'!S24</f>
        <v>0</v>
      </c>
      <c r="T27" s="236">
        <f>'[6]TC 12'!T24</f>
        <v>1</v>
      </c>
      <c r="U27" s="236">
        <f>'[6]TC 12'!U24</f>
        <v>0</v>
      </c>
    </row>
    <row r="28" spans="1:21" s="221" customFormat="1" ht="15.75" customHeight="1">
      <c r="A28" s="222">
        <v>11</v>
      </c>
      <c r="B28" s="223" t="str">
        <f>'[6]TC 12'!B25</f>
        <v>BR-Vũng Tàu</v>
      </c>
      <c r="C28" s="236">
        <f>'[6]TC 12'!C25</f>
        <v>0</v>
      </c>
      <c r="D28" s="236">
        <f>'[6]TC 12'!D25</f>
        <v>0</v>
      </c>
      <c r="E28" s="236">
        <f>'[6]TC 12'!E25</f>
        <v>0</v>
      </c>
      <c r="F28" s="236">
        <f>'[6]TC 12'!F25</f>
        <v>0</v>
      </c>
      <c r="G28" s="236">
        <f>'[6]TC 12'!G25</f>
        <v>0</v>
      </c>
      <c r="H28" s="236">
        <f>'[6]TC 12'!H25</f>
        <v>0</v>
      </c>
      <c r="I28" s="236">
        <f>'[6]TC 12'!I25</f>
        <v>0</v>
      </c>
      <c r="J28" s="236">
        <f>'[6]TC 12'!J25</f>
        <v>0</v>
      </c>
      <c r="K28" s="236">
        <f>'[6]TC 12'!K25</f>
        <v>0</v>
      </c>
      <c r="L28" s="236">
        <f>'[6]TC 12'!L25</f>
        <v>0</v>
      </c>
      <c r="M28" s="236">
        <f>'[6]TC 12'!M25</f>
        <v>0</v>
      </c>
      <c r="N28" s="236">
        <f>'[6]TC 12'!N25</f>
        <v>0</v>
      </c>
      <c r="O28" s="236">
        <f>'[6]TC 12'!O25</f>
        <v>0</v>
      </c>
      <c r="P28" s="236">
        <f>'[6]TC 12'!P25</f>
        <v>0</v>
      </c>
      <c r="Q28" s="236">
        <f>'[6]TC 12'!Q25</f>
        <v>0</v>
      </c>
      <c r="R28" s="236">
        <f>'[6]TC 12'!R25</f>
        <v>0</v>
      </c>
      <c r="S28" s="236">
        <f>'[6]TC 12'!S25</f>
        <v>0</v>
      </c>
      <c r="T28" s="236">
        <f>'[6]TC 12'!T25</f>
        <v>0</v>
      </c>
      <c r="U28" s="236">
        <f>'[6]TC 12'!U25</f>
        <v>0</v>
      </c>
    </row>
    <row r="29" spans="1:21" s="221" customFormat="1" ht="15.75" customHeight="1">
      <c r="A29" s="222">
        <v>12</v>
      </c>
      <c r="B29" s="223" t="str">
        <f>'[6]TC 12'!B26</f>
        <v>Cà Mau</v>
      </c>
      <c r="C29" s="236">
        <f>'[6]TC 12'!C26</f>
        <v>8</v>
      </c>
      <c r="D29" s="236">
        <f>'[6]TC 12'!D26</f>
        <v>0</v>
      </c>
      <c r="E29" s="236">
        <f>'[6]TC 12'!E26</f>
        <v>8</v>
      </c>
      <c r="F29" s="236">
        <f>'[6]TC 12'!F26</f>
        <v>8</v>
      </c>
      <c r="G29" s="236">
        <f>'[6]TC 12'!G26</f>
        <v>0</v>
      </c>
      <c r="H29" s="236">
        <f>'[6]TC 12'!H26</f>
        <v>8</v>
      </c>
      <c r="I29" s="236">
        <f>'[6]TC 12'!I26</f>
        <v>5</v>
      </c>
      <c r="J29" s="236">
        <f>'[6]TC 12'!J26</f>
        <v>1</v>
      </c>
      <c r="K29" s="236">
        <f>'[6]TC 12'!K26</f>
        <v>4</v>
      </c>
      <c r="L29" s="236">
        <f>'[6]TC 12'!L26</f>
        <v>3</v>
      </c>
      <c r="M29" s="236">
        <f>'[6]TC 12'!M26</f>
        <v>2</v>
      </c>
      <c r="N29" s="236">
        <f>'[6]TC 12'!N26</f>
        <v>1</v>
      </c>
      <c r="O29" s="236">
        <f>'[6]TC 12'!O26</f>
        <v>0</v>
      </c>
      <c r="P29" s="236">
        <f>'[6]TC 12'!P26</f>
        <v>5</v>
      </c>
      <c r="Q29" s="236">
        <f>'[6]TC 12'!Q26</f>
        <v>4</v>
      </c>
      <c r="R29" s="236">
        <f>'[6]TC 12'!R26</f>
        <v>0</v>
      </c>
      <c r="S29" s="236">
        <f>'[6]TC 12'!S26</f>
        <v>0</v>
      </c>
      <c r="T29" s="236">
        <f>'[6]TC 12'!T26</f>
        <v>1</v>
      </c>
      <c r="U29" s="236">
        <f>'[6]TC 12'!U26</f>
        <v>0</v>
      </c>
    </row>
    <row r="30" spans="1:21" s="221" customFormat="1" ht="15.75" customHeight="1">
      <c r="A30" s="222">
        <v>13</v>
      </c>
      <c r="B30" s="223" t="str">
        <f>'[6]TC 12'!B27</f>
        <v>Cao Bằng</v>
      </c>
      <c r="C30" s="236">
        <f>'[6]TC 12'!C27</f>
        <v>0</v>
      </c>
      <c r="D30" s="236">
        <f>'[6]TC 12'!D27</f>
        <v>0</v>
      </c>
      <c r="E30" s="236">
        <f>'[6]TC 12'!E27</f>
        <v>0</v>
      </c>
      <c r="F30" s="236">
        <f>'[6]TC 12'!F27</f>
        <v>0</v>
      </c>
      <c r="G30" s="236">
        <f>'[6]TC 12'!G27</f>
        <v>0</v>
      </c>
      <c r="H30" s="236">
        <f>'[6]TC 12'!H27</f>
        <v>0</v>
      </c>
      <c r="I30" s="236">
        <f>'[6]TC 12'!I27</f>
        <v>0</v>
      </c>
      <c r="J30" s="236">
        <f>'[6]TC 12'!J27</f>
        <v>0</v>
      </c>
      <c r="K30" s="236">
        <f>'[6]TC 12'!K27</f>
        <v>0</v>
      </c>
      <c r="L30" s="236">
        <f>'[6]TC 12'!L27</f>
        <v>0</v>
      </c>
      <c r="M30" s="236">
        <f>'[6]TC 12'!M27</f>
        <v>0</v>
      </c>
      <c r="N30" s="236">
        <f>'[6]TC 12'!N27</f>
        <v>0</v>
      </c>
      <c r="O30" s="236">
        <f>'[6]TC 12'!O27</f>
        <v>0</v>
      </c>
      <c r="P30" s="236">
        <f>'[6]TC 12'!P27</f>
        <v>0</v>
      </c>
      <c r="Q30" s="236">
        <f>'[6]TC 12'!Q27</f>
        <v>0</v>
      </c>
      <c r="R30" s="236">
        <f>'[6]TC 12'!R27</f>
        <v>0</v>
      </c>
      <c r="S30" s="236">
        <f>'[6]TC 12'!S27</f>
        <v>0</v>
      </c>
      <c r="T30" s="236">
        <f>'[6]TC 12'!T27</f>
        <v>0</v>
      </c>
      <c r="U30" s="236">
        <f>'[6]TC 12'!U27</f>
        <v>0</v>
      </c>
    </row>
    <row r="31" spans="1:21" s="221" customFormat="1" ht="15.75" customHeight="1">
      <c r="A31" s="222">
        <v>14</v>
      </c>
      <c r="B31" s="223" t="str">
        <f>'[6]TC 12'!B28</f>
        <v>Cần Thơ</v>
      </c>
      <c r="C31" s="236">
        <f>'[6]TC 12'!C28</f>
        <v>4</v>
      </c>
      <c r="D31" s="236">
        <f>'[6]TC 12'!D28</f>
        <v>1</v>
      </c>
      <c r="E31" s="236">
        <f>'[6]TC 12'!E28</f>
        <v>3</v>
      </c>
      <c r="F31" s="236">
        <f>'[6]TC 12'!F28</f>
        <v>3</v>
      </c>
      <c r="G31" s="236">
        <f>'[6]TC 12'!G28</f>
        <v>1</v>
      </c>
      <c r="H31" s="236">
        <f>'[6]TC 12'!H28</f>
        <v>2</v>
      </c>
      <c r="I31" s="236">
        <f>'[6]TC 12'!I28</f>
        <v>3</v>
      </c>
      <c r="J31" s="236">
        <f>'[6]TC 12'!J28</f>
        <v>3</v>
      </c>
      <c r="K31" s="236">
        <f>'[6]TC 12'!K28</f>
        <v>0</v>
      </c>
      <c r="L31" s="236">
        <f>'[6]TC 12'!L28</f>
        <v>0</v>
      </c>
      <c r="M31" s="236">
        <f>'[6]TC 12'!M28</f>
        <v>0</v>
      </c>
      <c r="N31" s="236">
        <f>'[6]TC 12'!N28</f>
        <v>0</v>
      </c>
      <c r="O31" s="236">
        <f>'[6]TC 12'!O28</f>
        <v>0</v>
      </c>
      <c r="P31" s="236">
        <f>'[6]TC 12'!P28</f>
        <v>3</v>
      </c>
      <c r="Q31" s="236">
        <f>'[6]TC 12'!Q28</f>
        <v>0</v>
      </c>
      <c r="R31" s="236">
        <f>'[6]TC 12'!R28</f>
        <v>0</v>
      </c>
      <c r="S31" s="236">
        <f>'[6]TC 12'!S28</f>
        <v>0</v>
      </c>
      <c r="T31" s="236">
        <f>'[6]TC 12'!T28</f>
        <v>2</v>
      </c>
      <c r="U31" s="236">
        <f>'[6]TC 12'!U28</f>
        <v>1</v>
      </c>
    </row>
    <row r="32" spans="1:21" s="221" customFormat="1" ht="15.75" customHeight="1">
      <c r="A32" s="222">
        <v>15</v>
      </c>
      <c r="B32" s="223" t="str">
        <f>'[6]TC 12'!B29</f>
        <v>Đà Nẵng</v>
      </c>
      <c r="C32" s="236">
        <f>'[6]TC 12'!C29</f>
        <v>5</v>
      </c>
      <c r="D32" s="236">
        <f>'[6]TC 12'!D29</f>
        <v>3</v>
      </c>
      <c r="E32" s="236">
        <f>'[6]TC 12'!E29</f>
        <v>2</v>
      </c>
      <c r="F32" s="236">
        <f>'[6]TC 12'!F29</f>
        <v>5</v>
      </c>
      <c r="G32" s="236">
        <f>'[6]TC 12'!G29</f>
        <v>1</v>
      </c>
      <c r="H32" s="236">
        <f>'[6]TC 12'!H29</f>
        <v>4</v>
      </c>
      <c r="I32" s="236">
        <f>'[6]TC 12'!I29</f>
        <v>4</v>
      </c>
      <c r="J32" s="236">
        <f>'[6]TC 12'!J29</f>
        <v>4</v>
      </c>
      <c r="K32" s="236">
        <f>'[6]TC 12'!K29</f>
        <v>0</v>
      </c>
      <c r="L32" s="236">
        <f>'[6]TC 12'!L29</f>
        <v>1</v>
      </c>
      <c r="M32" s="236">
        <f>'[6]TC 12'!M29</f>
        <v>1</v>
      </c>
      <c r="N32" s="236">
        <f>'[6]TC 12'!N29</f>
        <v>0</v>
      </c>
      <c r="O32" s="236">
        <f>'[6]TC 12'!O29</f>
        <v>0</v>
      </c>
      <c r="P32" s="236">
        <f>'[6]TC 12'!P29</f>
        <v>4</v>
      </c>
      <c r="Q32" s="236">
        <f>'[6]TC 12'!Q29</f>
        <v>0</v>
      </c>
      <c r="R32" s="236">
        <f>'[6]TC 12'!R29</f>
        <v>0</v>
      </c>
      <c r="S32" s="236">
        <f>'[6]TC 12'!S29</f>
        <v>0</v>
      </c>
      <c r="T32" s="236">
        <f>'[6]TC 12'!T29</f>
        <v>3</v>
      </c>
      <c r="U32" s="236">
        <f>'[6]TC 12'!U29</f>
        <v>1</v>
      </c>
    </row>
    <row r="33" spans="1:21" s="221" customFormat="1" ht="15.75" customHeight="1">
      <c r="A33" s="222">
        <v>16</v>
      </c>
      <c r="B33" s="223" t="str">
        <f>'[6]TC 12'!B30</f>
        <v>Đắk Lắc</v>
      </c>
      <c r="C33" s="236">
        <f>'[6]TC 12'!C30</f>
        <v>4</v>
      </c>
      <c r="D33" s="236">
        <f>'[6]TC 12'!D30</f>
        <v>0</v>
      </c>
      <c r="E33" s="236">
        <f>'[6]TC 12'!E30</f>
        <v>4</v>
      </c>
      <c r="F33" s="236">
        <f>'[6]TC 12'!F30</f>
        <v>4</v>
      </c>
      <c r="G33" s="236">
        <f>'[6]TC 12'!G30</f>
        <v>0</v>
      </c>
      <c r="H33" s="236">
        <f>'[6]TC 12'!H30</f>
        <v>4</v>
      </c>
      <c r="I33" s="236">
        <f>'[6]TC 12'!I30</f>
        <v>4</v>
      </c>
      <c r="J33" s="236">
        <f>'[6]TC 12'!J30</f>
        <v>1</v>
      </c>
      <c r="K33" s="236">
        <f>'[6]TC 12'!K30</f>
        <v>3</v>
      </c>
      <c r="L33" s="236">
        <f>'[6]TC 12'!L30</f>
        <v>0</v>
      </c>
      <c r="M33" s="236">
        <f>'[6]TC 12'!M30</f>
        <v>0</v>
      </c>
      <c r="N33" s="236">
        <f>'[6]TC 12'!N30</f>
        <v>0</v>
      </c>
      <c r="O33" s="236">
        <f>'[6]TC 12'!O30</f>
        <v>0</v>
      </c>
      <c r="P33" s="236">
        <f>'[6]TC 12'!P30</f>
        <v>4</v>
      </c>
      <c r="Q33" s="236">
        <f>'[6]TC 12'!Q30</f>
        <v>2</v>
      </c>
      <c r="R33" s="236">
        <f>'[6]TC 12'!R30</f>
        <v>0</v>
      </c>
      <c r="S33" s="236">
        <f>'[6]TC 12'!S30</f>
        <v>0</v>
      </c>
      <c r="T33" s="236">
        <f>'[6]TC 12'!T30</f>
        <v>1</v>
      </c>
      <c r="U33" s="236">
        <f>'[6]TC 12'!U30</f>
        <v>1</v>
      </c>
    </row>
    <row r="34" spans="1:21" s="221" customFormat="1" ht="15.75" customHeight="1">
      <c r="A34" s="222">
        <v>17</v>
      </c>
      <c r="B34" s="223" t="str">
        <f>'[6]TC 12'!B31</f>
        <v>Đắk Nông</v>
      </c>
      <c r="C34" s="236">
        <f>'[6]TC 12'!C31</f>
        <v>2</v>
      </c>
      <c r="D34" s="236">
        <f>'[6]TC 12'!D31</f>
        <v>0</v>
      </c>
      <c r="E34" s="236">
        <f>'[6]TC 12'!E31</f>
        <v>2</v>
      </c>
      <c r="F34" s="236">
        <f>'[6]TC 12'!F31</f>
        <v>0</v>
      </c>
      <c r="G34" s="236">
        <f>'[6]TC 12'!G31</f>
        <v>0</v>
      </c>
      <c r="H34" s="236">
        <f>'[6]TC 12'!H31</f>
        <v>0</v>
      </c>
      <c r="I34" s="236">
        <f>'[6]TC 12'!I31</f>
        <v>0</v>
      </c>
      <c r="J34" s="236">
        <f>'[6]TC 12'!J31</f>
        <v>0</v>
      </c>
      <c r="K34" s="236">
        <f>'[6]TC 12'!K31</f>
        <v>0</v>
      </c>
      <c r="L34" s="236">
        <f>'[6]TC 12'!L31</f>
        <v>0</v>
      </c>
      <c r="M34" s="236">
        <f>'[6]TC 12'!M31</f>
        <v>0</v>
      </c>
      <c r="N34" s="236">
        <f>'[6]TC 12'!N31</f>
        <v>0</v>
      </c>
      <c r="O34" s="236">
        <f>'[6]TC 12'!O31</f>
        <v>0</v>
      </c>
      <c r="P34" s="236">
        <f>'[6]TC 12'!P31</f>
        <v>0</v>
      </c>
      <c r="Q34" s="236">
        <f>'[6]TC 12'!Q31</f>
        <v>0</v>
      </c>
      <c r="R34" s="236">
        <f>'[6]TC 12'!R31</f>
        <v>0</v>
      </c>
      <c r="S34" s="236">
        <f>'[6]TC 12'!S31</f>
        <v>0</v>
      </c>
      <c r="T34" s="236">
        <f>'[6]TC 12'!T31</f>
        <v>0</v>
      </c>
      <c r="U34" s="236">
        <f>'[6]TC 12'!U31</f>
        <v>0</v>
      </c>
    </row>
    <row r="35" spans="1:21" s="221" customFormat="1" ht="15.75" customHeight="1">
      <c r="A35" s="222">
        <v>18</v>
      </c>
      <c r="B35" s="223" t="str">
        <f>'[6]TC 12'!B32</f>
        <v>Điện Biên</v>
      </c>
      <c r="C35" s="236">
        <f>'[6]TC 12'!C32</f>
        <v>1</v>
      </c>
      <c r="D35" s="236">
        <f>'[6]TC 12'!D32</f>
        <v>0</v>
      </c>
      <c r="E35" s="236">
        <f>'[6]TC 12'!E32</f>
        <v>1</v>
      </c>
      <c r="F35" s="236">
        <f>'[6]TC 12'!F32</f>
        <v>1</v>
      </c>
      <c r="G35" s="236">
        <f>'[6]TC 12'!G32</f>
        <v>0</v>
      </c>
      <c r="H35" s="236">
        <f>'[6]TC 12'!H32</f>
        <v>1</v>
      </c>
      <c r="I35" s="236">
        <f>'[6]TC 12'!I32</f>
        <v>1</v>
      </c>
      <c r="J35" s="236">
        <f>'[6]TC 12'!J32</f>
        <v>1</v>
      </c>
      <c r="K35" s="236">
        <f>'[6]TC 12'!K32</f>
        <v>0</v>
      </c>
      <c r="L35" s="236">
        <f>'[6]TC 12'!L32</f>
        <v>0</v>
      </c>
      <c r="M35" s="236">
        <f>'[6]TC 12'!M32</f>
        <v>0</v>
      </c>
      <c r="N35" s="236">
        <f>'[6]TC 12'!N32</f>
        <v>0</v>
      </c>
      <c r="O35" s="236">
        <f>'[6]TC 12'!O32</f>
        <v>0</v>
      </c>
      <c r="P35" s="236">
        <f>'[6]TC 12'!P32</f>
        <v>1</v>
      </c>
      <c r="Q35" s="236">
        <f>'[6]TC 12'!Q32</f>
        <v>0</v>
      </c>
      <c r="R35" s="236">
        <f>'[6]TC 12'!R32</f>
        <v>0</v>
      </c>
      <c r="S35" s="236">
        <f>'[6]TC 12'!S32</f>
        <v>0</v>
      </c>
      <c r="T35" s="236">
        <f>'[6]TC 12'!T32</f>
        <v>1</v>
      </c>
      <c r="U35" s="236">
        <f>'[6]TC 12'!U32</f>
        <v>0</v>
      </c>
    </row>
    <row r="36" spans="1:21" s="221" customFormat="1" ht="15.75" customHeight="1">
      <c r="A36" s="222">
        <v>19</v>
      </c>
      <c r="B36" s="223" t="str">
        <f>'[6]TC 12'!B33</f>
        <v>Đồng Nai</v>
      </c>
      <c r="C36" s="236">
        <f>'[6]TC 12'!C33</f>
        <v>15</v>
      </c>
      <c r="D36" s="236">
        <f>'[6]TC 12'!D33</f>
        <v>1</v>
      </c>
      <c r="E36" s="236">
        <f>'[6]TC 12'!E33</f>
        <v>14</v>
      </c>
      <c r="F36" s="236">
        <f>'[6]TC 12'!F33</f>
        <v>15</v>
      </c>
      <c r="G36" s="236">
        <f>'[6]TC 12'!G33</f>
        <v>1</v>
      </c>
      <c r="H36" s="236">
        <f>'[6]TC 12'!H33</f>
        <v>14</v>
      </c>
      <c r="I36" s="236">
        <f>'[6]TC 12'!I33</f>
        <v>15</v>
      </c>
      <c r="J36" s="236">
        <f>'[6]TC 12'!J33</f>
        <v>15</v>
      </c>
      <c r="K36" s="236">
        <f>'[6]TC 12'!K33</f>
        <v>0</v>
      </c>
      <c r="L36" s="236">
        <f>'[6]TC 12'!L33</f>
        <v>0</v>
      </c>
      <c r="M36" s="236">
        <f>'[6]TC 12'!M33</f>
        <v>0</v>
      </c>
      <c r="N36" s="236">
        <f>'[6]TC 12'!N33</f>
        <v>0</v>
      </c>
      <c r="O36" s="236">
        <f>'[6]TC 12'!O33</f>
        <v>0</v>
      </c>
      <c r="P36" s="236">
        <f>'[6]TC 12'!P33</f>
        <v>15</v>
      </c>
      <c r="Q36" s="236">
        <f>'[6]TC 12'!Q33</f>
        <v>0</v>
      </c>
      <c r="R36" s="236">
        <f>'[6]TC 12'!R33</f>
        <v>0</v>
      </c>
      <c r="S36" s="236">
        <f>'[6]TC 12'!S33</f>
        <v>0</v>
      </c>
      <c r="T36" s="236">
        <f>'[6]TC 12'!T33</f>
        <v>11</v>
      </c>
      <c r="U36" s="236">
        <f>'[6]TC 12'!U33</f>
        <v>4</v>
      </c>
    </row>
    <row r="37" spans="1:21" s="221" customFormat="1" ht="15.75" customHeight="1">
      <c r="A37" s="222">
        <v>20</v>
      </c>
      <c r="B37" s="223" t="str">
        <f>'[6]TC 12'!B34</f>
        <v>Đồng Tháp</v>
      </c>
      <c r="C37" s="236">
        <f>'[6]TC 12'!C34</f>
        <v>1</v>
      </c>
      <c r="D37" s="236">
        <f>'[6]TC 12'!D34</f>
        <v>0</v>
      </c>
      <c r="E37" s="236">
        <f>'[6]TC 12'!E34</f>
        <v>1</v>
      </c>
      <c r="F37" s="236">
        <f>'[6]TC 12'!F34</f>
        <v>1</v>
      </c>
      <c r="G37" s="236">
        <f>'[6]TC 12'!G34</f>
        <v>0</v>
      </c>
      <c r="H37" s="236">
        <f>'[6]TC 12'!H34</f>
        <v>1</v>
      </c>
      <c r="I37" s="236">
        <f>'[6]TC 12'!I34</f>
        <v>1</v>
      </c>
      <c r="J37" s="236">
        <f>'[6]TC 12'!J34</f>
        <v>0</v>
      </c>
      <c r="K37" s="236">
        <f>'[6]TC 12'!K34</f>
        <v>1</v>
      </c>
      <c r="L37" s="236">
        <f>'[6]TC 12'!L34</f>
        <v>0</v>
      </c>
      <c r="M37" s="236">
        <f>'[6]TC 12'!M34</f>
        <v>0</v>
      </c>
      <c r="N37" s="236">
        <f>'[6]TC 12'!N34</f>
        <v>0</v>
      </c>
      <c r="O37" s="236">
        <f>'[6]TC 12'!O34</f>
        <v>0</v>
      </c>
      <c r="P37" s="236">
        <f>'[6]TC 12'!P34</f>
        <v>1</v>
      </c>
      <c r="Q37" s="236">
        <f>'[6]TC 12'!Q34</f>
        <v>0</v>
      </c>
      <c r="R37" s="236">
        <f>'[6]TC 12'!R34</f>
        <v>0</v>
      </c>
      <c r="S37" s="236">
        <f>'[6]TC 12'!S34</f>
        <v>0</v>
      </c>
      <c r="T37" s="236">
        <f>'[6]TC 12'!T34</f>
        <v>1</v>
      </c>
      <c r="U37" s="236">
        <f>'[6]TC 12'!U34</f>
        <v>0</v>
      </c>
    </row>
    <row r="38" spans="1:21" s="221" customFormat="1" ht="15.75" customHeight="1">
      <c r="A38" s="222">
        <v>21</v>
      </c>
      <c r="B38" s="223" t="str">
        <f>'[6]TC 12'!B35</f>
        <v>Gia Lai</v>
      </c>
      <c r="C38" s="236">
        <f>'[6]TC 12'!C35</f>
        <v>0</v>
      </c>
      <c r="D38" s="236">
        <f>'[6]TC 12'!D35</f>
        <v>0</v>
      </c>
      <c r="E38" s="236">
        <f>'[6]TC 12'!E35</f>
        <v>0</v>
      </c>
      <c r="F38" s="236">
        <f>'[6]TC 12'!F35</f>
        <v>0</v>
      </c>
      <c r="G38" s="236">
        <f>'[6]TC 12'!G35</f>
        <v>0</v>
      </c>
      <c r="H38" s="236">
        <f>'[6]TC 12'!H35</f>
        <v>0</v>
      </c>
      <c r="I38" s="236">
        <f>'[6]TC 12'!I35</f>
        <v>0</v>
      </c>
      <c r="J38" s="236">
        <f>'[6]TC 12'!J35</f>
        <v>0</v>
      </c>
      <c r="K38" s="236">
        <f>'[6]TC 12'!K35</f>
        <v>0</v>
      </c>
      <c r="L38" s="236">
        <f>'[6]TC 12'!L35</f>
        <v>0</v>
      </c>
      <c r="M38" s="236">
        <f>'[6]TC 12'!M35</f>
        <v>0</v>
      </c>
      <c r="N38" s="236">
        <f>'[6]TC 12'!N35</f>
        <v>0</v>
      </c>
      <c r="O38" s="236">
        <f>'[6]TC 12'!O35</f>
        <v>0</v>
      </c>
      <c r="P38" s="236">
        <f>'[6]TC 12'!P35</f>
        <v>0</v>
      </c>
      <c r="Q38" s="236">
        <f>'[6]TC 12'!Q35</f>
        <v>0</v>
      </c>
      <c r="R38" s="236">
        <f>'[6]TC 12'!R35</f>
        <v>0</v>
      </c>
      <c r="S38" s="236">
        <f>'[6]TC 12'!S35</f>
        <v>0</v>
      </c>
      <c r="T38" s="236">
        <f>'[6]TC 12'!T35</f>
        <v>0</v>
      </c>
      <c r="U38" s="236">
        <f>'[6]TC 12'!U35</f>
        <v>0</v>
      </c>
    </row>
    <row r="39" spans="1:21" s="221" customFormat="1" ht="15.75" customHeight="1">
      <c r="A39" s="222">
        <v>22</v>
      </c>
      <c r="B39" s="223" t="str">
        <f>'[6]TC 12'!B36</f>
        <v>Hà Giang</v>
      </c>
      <c r="C39" s="236">
        <f>'[6]TC 12'!C36</f>
        <v>0</v>
      </c>
      <c r="D39" s="236">
        <f>'[6]TC 12'!D36</f>
        <v>0</v>
      </c>
      <c r="E39" s="236">
        <f>'[6]TC 12'!E36</f>
        <v>0</v>
      </c>
      <c r="F39" s="236">
        <f>'[6]TC 12'!F36</f>
        <v>0</v>
      </c>
      <c r="G39" s="236">
        <f>'[6]TC 12'!G36</f>
        <v>0</v>
      </c>
      <c r="H39" s="236">
        <f>'[6]TC 12'!H36</f>
        <v>0</v>
      </c>
      <c r="I39" s="236">
        <f>'[6]TC 12'!I36</f>
        <v>0</v>
      </c>
      <c r="J39" s="236">
        <f>'[6]TC 12'!J36</f>
        <v>0</v>
      </c>
      <c r="K39" s="236">
        <f>'[6]TC 12'!K36</f>
        <v>0</v>
      </c>
      <c r="L39" s="236">
        <f>'[6]TC 12'!L36</f>
        <v>0</v>
      </c>
      <c r="M39" s="236">
        <f>'[6]TC 12'!M36</f>
        <v>0</v>
      </c>
      <c r="N39" s="236">
        <f>'[6]TC 12'!N36</f>
        <v>0</v>
      </c>
      <c r="O39" s="236">
        <f>'[6]TC 12'!O36</f>
        <v>0</v>
      </c>
      <c r="P39" s="236">
        <f>'[6]TC 12'!P36</f>
        <v>0</v>
      </c>
      <c r="Q39" s="236">
        <f>'[6]TC 12'!Q36</f>
        <v>0</v>
      </c>
      <c r="R39" s="236">
        <f>'[6]TC 12'!R36</f>
        <v>0</v>
      </c>
      <c r="S39" s="236">
        <f>'[6]TC 12'!S36</f>
        <v>0</v>
      </c>
      <c r="T39" s="236">
        <f>'[6]TC 12'!T36</f>
        <v>0</v>
      </c>
      <c r="U39" s="236">
        <f>'[6]TC 12'!U36</f>
        <v>0</v>
      </c>
    </row>
    <row r="40" spans="1:21" s="221" customFormat="1" ht="15.75" customHeight="1">
      <c r="A40" s="222">
        <v>23</v>
      </c>
      <c r="B40" s="223" t="str">
        <f>'[6]TC 12'!B37</f>
        <v>Hà Nam</v>
      </c>
      <c r="C40" s="236">
        <f>'[6]TC 12'!C37</f>
        <v>0</v>
      </c>
      <c r="D40" s="236">
        <f>'[6]TC 12'!D37</f>
        <v>0</v>
      </c>
      <c r="E40" s="236">
        <f>'[6]TC 12'!E37</f>
        <v>0</v>
      </c>
      <c r="F40" s="236">
        <f>'[6]TC 12'!F37</f>
        <v>0</v>
      </c>
      <c r="G40" s="236">
        <f>'[6]TC 12'!G37</f>
        <v>0</v>
      </c>
      <c r="H40" s="236">
        <f>'[6]TC 12'!H37</f>
        <v>0</v>
      </c>
      <c r="I40" s="236">
        <f>'[6]TC 12'!I37</f>
        <v>0</v>
      </c>
      <c r="J40" s="236">
        <f>'[6]TC 12'!J37</f>
        <v>0</v>
      </c>
      <c r="K40" s="236">
        <f>'[6]TC 12'!K37</f>
        <v>0</v>
      </c>
      <c r="L40" s="236">
        <f>'[6]TC 12'!L37</f>
        <v>0</v>
      </c>
      <c r="M40" s="236">
        <f>'[6]TC 12'!M37</f>
        <v>0</v>
      </c>
      <c r="N40" s="236">
        <f>'[6]TC 12'!N37</f>
        <v>0</v>
      </c>
      <c r="O40" s="236">
        <f>'[6]TC 12'!O37</f>
        <v>0</v>
      </c>
      <c r="P40" s="236">
        <f>'[6]TC 12'!P37</f>
        <v>0</v>
      </c>
      <c r="Q40" s="236">
        <f>'[6]TC 12'!Q37</f>
        <v>0</v>
      </c>
      <c r="R40" s="236">
        <f>'[6]TC 12'!R37</f>
        <v>0</v>
      </c>
      <c r="S40" s="236">
        <f>'[6]TC 12'!S37</f>
        <v>0</v>
      </c>
      <c r="T40" s="236">
        <f>'[6]TC 12'!T37</f>
        <v>0</v>
      </c>
      <c r="U40" s="236">
        <f>'[6]TC 12'!U37</f>
        <v>0</v>
      </c>
    </row>
    <row r="41" spans="1:21" s="221" customFormat="1" ht="15.75" customHeight="1">
      <c r="A41" s="222">
        <v>24</v>
      </c>
      <c r="B41" s="223" t="str">
        <f>'[6]TC 12'!B38</f>
        <v>Hà Nội</v>
      </c>
      <c r="C41" s="236">
        <f>'[6]TC 12'!C38</f>
        <v>27</v>
      </c>
      <c r="D41" s="236">
        <f>'[6]TC 12'!D38</f>
        <v>4</v>
      </c>
      <c r="E41" s="236">
        <f>'[6]TC 12'!E38</f>
        <v>23</v>
      </c>
      <c r="F41" s="236">
        <f>'[6]TC 12'!F38</f>
        <v>22</v>
      </c>
      <c r="G41" s="236">
        <f>'[6]TC 12'!G38</f>
        <v>4</v>
      </c>
      <c r="H41" s="236">
        <f>'[6]TC 12'!H38</f>
        <v>18</v>
      </c>
      <c r="I41" s="236">
        <f>'[6]TC 12'!I38</f>
        <v>16</v>
      </c>
      <c r="J41" s="236">
        <f>'[6]TC 12'!J38</f>
        <v>3</v>
      </c>
      <c r="K41" s="236">
        <f>'[6]TC 12'!K38</f>
        <v>13</v>
      </c>
      <c r="L41" s="236">
        <f>'[6]TC 12'!L38</f>
        <v>6</v>
      </c>
      <c r="M41" s="236">
        <f>'[6]TC 12'!M38</f>
        <v>0</v>
      </c>
      <c r="N41" s="236">
        <f>'[6]TC 12'!N38</f>
        <v>6</v>
      </c>
      <c r="O41" s="236">
        <f>'[6]TC 12'!O38</f>
        <v>0</v>
      </c>
      <c r="P41" s="236">
        <f>'[6]TC 12'!P38</f>
        <v>16</v>
      </c>
      <c r="Q41" s="236">
        <f>'[6]TC 12'!Q38</f>
        <v>0</v>
      </c>
      <c r="R41" s="236">
        <f>'[6]TC 12'!R38</f>
        <v>0</v>
      </c>
      <c r="S41" s="236">
        <f>'[6]TC 12'!S38</f>
        <v>0</v>
      </c>
      <c r="T41" s="236">
        <f>'[6]TC 12'!T38</f>
        <v>10</v>
      </c>
      <c r="U41" s="236">
        <f>'[6]TC 12'!U38</f>
        <v>6</v>
      </c>
    </row>
    <row r="42" spans="1:21" s="221" customFormat="1" ht="15.75" customHeight="1">
      <c r="A42" s="222">
        <v>25</v>
      </c>
      <c r="B42" s="223" t="str">
        <f>'[6]TC 12'!B39</f>
        <v>Hà Tĩnh</v>
      </c>
      <c r="C42" s="236">
        <f>'[6]TC 12'!C39</f>
        <v>0</v>
      </c>
      <c r="D42" s="236">
        <f>'[6]TC 12'!D39</f>
        <v>0</v>
      </c>
      <c r="E42" s="236">
        <f>'[6]TC 12'!E39</f>
        <v>0</v>
      </c>
      <c r="F42" s="236">
        <f>'[6]TC 12'!F39</f>
        <v>0</v>
      </c>
      <c r="G42" s="236">
        <f>'[6]TC 12'!G39</f>
        <v>0</v>
      </c>
      <c r="H42" s="236">
        <f>'[6]TC 12'!H39</f>
        <v>0</v>
      </c>
      <c r="I42" s="236">
        <f>'[6]TC 12'!I39</f>
        <v>0</v>
      </c>
      <c r="J42" s="236">
        <f>'[6]TC 12'!J39</f>
        <v>0</v>
      </c>
      <c r="K42" s="236">
        <f>'[6]TC 12'!K39</f>
        <v>0</v>
      </c>
      <c r="L42" s="236">
        <f>'[6]TC 12'!L39</f>
        <v>0</v>
      </c>
      <c r="M42" s="236">
        <f>'[6]TC 12'!M39</f>
        <v>0</v>
      </c>
      <c r="N42" s="236">
        <f>'[6]TC 12'!N39</f>
        <v>0</v>
      </c>
      <c r="O42" s="236">
        <f>'[6]TC 12'!O39</f>
        <v>0</v>
      </c>
      <c r="P42" s="236">
        <f>'[6]TC 12'!P39</f>
        <v>0</v>
      </c>
      <c r="Q42" s="236">
        <f>'[6]TC 12'!Q39</f>
        <v>0</v>
      </c>
      <c r="R42" s="236">
        <f>'[6]TC 12'!R39</f>
        <v>0</v>
      </c>
      <c r="S42" s="236">
        <f>'[6]TC 12'!S39</f>
        <v>0</v>
      </c>
      <c r="T42" s="236">
        <f>'[6]TC 12'!T39</f>
        <v>0</v>
      </c>
      <c r="U42" s="236">
        <f>'[6]TC 12'!U39</f>
        <v>0</v>
      </c>
    </row>
    <row r="43" spans="1:21" s="221" customFormat="1" ht="15.75" customHeight="1">
      <c r="A43" s="222">
        <v>26</v>
      </c>
      <c r="B43" s="223" t="str">
        <f>'[6]TC 12'!B40</f>
        <v>Hải Dương</v>
      </c>
      <c r="C43" s="236">
        <f>'[6]TC 12'!C40</f>
        <v>5</v>
      </c>
      <c r="D43" s="236">
        <f>'[6]TC 12'!D40</f>
        <v>1</v>
      </c>
      <c r="E43" s="236">
        <f>'[6]TC 12'!E40</f>
        <v>4</v>
      </c>
      <c r="F43" s="236">
        <f>'[6]TC 12'!F40</f>
        <v>4</v>
      </c>
      <c r="G43" s="236">
        <f>'[6]TC 12'!G40</f>
        <v>1</v>
      </c>
      <c r="H43" s="236">
        <f>'[6]TC 12'!H40</f>
        <v>3</v>
      </c>
      <c r="I43" s="236">
        <f>'[6]TC 12'!I40</f>
        <v>3</v>
      </c>
      <c r="J43" s="236">
        <f>'[6]TC 12'!J40</f>
        <v>0</v>
      </c>
      <c r="K43" s="236">
        <f>'[6]TC 12'!K40</f>
        <v>3</v>
      </c>
      <c r="L43" s="236">
        <f>'[6]TC 12'!L40</f>
        <v>1</v>
      </c>
      <c r="M43" s="236">
        <f>'[6]TC 12'!M40</f>
        <v>1</v>
      </c>
      <c r="N43" s="236">
        <f>'[6]TC 12'!N40</f>
        <v>0</v>
      </c>
      <c r="O43" s="236">
        <f>'[6]TC 12'!O40</f>
        <v>0</v>
      </c>
      <c r="P43" s="236">
        <f>'[6]TC 12'!P40</f>
        <v>3</v>
      </c>
      <c r="Q43" s="236">
        <f>'[6]TC 12'!Q40</f>
        <v>1</v>
      </c>
      <c r="R43" s="236">
        <f>'[6]TC 12'!R40</f>
        <v>0</v>
      </c>
      <c r="S43" s="236">
        <f>'[6]TC 12'!S40</f>
        <v>0</v>
      </c>
      <c r="T43" s="236">
        <f>'[6]TC 12'!T40</f>
        <v>1</v>
      </c>
      <c r="U43" s="236">
        <f>'[6]TC 12'!U40</f>
        <v>1</v>
      </c>
    </row>
    <row r="44" spans="1:21" s="221" customFormat="1" ht="15.75" customHeight="1">
      <c r="A44" s="222">
        <v>27</v>
      </c>
      <c r="B44" s="223" t="str">
        <f>'[6]TC 12'!B41</f>
        <v>Hải Phòng</v>
      </c>
      <c r="C44" s="236">
        <f>'[6]TC 12'!C41</f>
        <v>1</v>
      </c>
      <c r="D44" s="236">
        <f>'[6]TC 12'!D41</f>
        <v>0</v>
      </c>
      <c r="E44" s="236">
        <f>'[6]TC 12'!E41</f>
        <v>1</v>
      </c>
      <c r="F44" s="236">
        <f>'[6]TC 12'!F41</f>
        <v>1</v>
      </c>
      <c r="G44" s="236">
        <f>'[6]TC 12'!G41</f>
        <v>0</v>
      </c>
      <c r="H44" s="236">
        <f>'[6]TC 12'!H41</f>
        <v>1</v>
      </c>
      <c r="I44" s="236">
        <f>'[6]TC 12'!I41</f>
        <v>1</v>
      </c>
      <c r="J44" s="236">
        <f>'[6]TC 12'!J41</f>
        <v>1</v>
      </c>
      <c r="K44" s="236">
        <f>'[6]TC 12'!K41</f>
        <v>0</v>
      </c>
      <c r="L44" s="236">
        <f>'[6]TC 12'!L41</f>
        <v>0</v>
      </c>
      <c r="M44" s="236">
        <f>'[6]TC 12'!M41</f>
        <v>0</v>
      </c>
      <c r="N44" s="236">
        <f>'[6]TC 12'!N41</f>
        <v>0</v>
      </c>
      <c r="O44" s="236">
        <f>'[6]TC 12'!O41</f>
        <v>0</v>
      </c>
      <c r="P44" s="236">
        <f>'[6]TC 12'!P41</f>
        <v>1</v>
      </c>
      <c r="Q44" s="236">
        <f>'[6]TC 12'!Q41</f>
        <v>0</v>
      </c>
      <c r="R44" s="236">
        <f>'[6]TC 12'!R41</f>
        <v>0</v>
      </c>
      <c r="S44" s="236">
        <f>'[6]TC 12'!S41</f>
        <v>0</v>
      </c>
      <c r="T44" s="236">
        <f>'[6]TC 12'!T41</f>
        <v>0</v>
      </c>
      <c r="U44" s="236">
        <f>'[6]TC 12'!U41</f>
        <v>1</v>
      </c>
    </row>
    <row r="45" spans="1:21" s="221" customFormat="1" ht="15.75" customHeight="1">
      <c r="A45" s="222">
        <v>28</v>
      </c>
      <c r="B45" s="223" t="str">
        <f>'[6]TC 12'!B42</f>
        <v>Hậu Giang</v>
      </c>
      <c r="C45" s="236">
        <f>'[6]TC 12'!C42</f>
        <v>1</v>
      </c>
      <c r="D45" s="236">
        <f>'[6]TC 12'!D42</f>
        <v>0</v>
      </c>
      <c r="E45" s="236">
        <f>'[6]TC 12'!E42</f>
        <v>1</v>
      </c>
      <c r="F45" s="236">
        <f>'[6]TC 12'!F42</f>
        <v>1</v>
      </c>
      <c r="G45" s="236">
        <f>'[6]TC 12'!G42</f>
        <v>0</v>
      </c>
      <c r="H45" s="236">
        <f>'[6]TC 12'!H42</f>
        <v>1</v>
      </c>
      <c r="I45" s="236">
        <f>'[6]TC 12'!I42</f>
        <v>1</v>
      </c>
      <c r="J45" s="236">
        <f>'[6]TC 12'!J42</f>
        <v>0</v>
      </c>
      <c r="K45" s="236">
        <f>'[6]TC 12'!K42</f>
        <v>1</v>
      </c>
      <c r="L45" s="236">
        <f>'[6]TC 12'!L42</f>
        <v>0</v>
      </c>
      <c r="M45" s="236">
        <f>'[6]TC 12'!M42</f>
        <v>0</v>
      </c>
      <c r="N45" s="236">
        <f>'[6]TC 12'!N42</f>
        <v>0</v>
      </c>
      <c r="O45" s="236">
        <f>'[6]TC 12'!O42</f>
        <v>0</v>
      </c>
      <c r="P45" s="236">
        <f>'[6]TC 12'!P42</f>
        <v>1</v>
      </c>
      <c r="Q45" s="236">
        <f>'[6]TC 12'!Q42</f>
        <v>1</v>
      </c>
      <c r="R45" s="236">
        <f>'[6]TC 12'!R42</f>
        <v>0</v>
      </c>
      <c r="S45" s="236">
        <f>'[6]TC 12'!S42</f>
        <v>0</v>
      </c>
      <c r="T45" s="236">
        <f>'[6]TC 12'!T42</f>
        <v>0</v>
      </c>
      <c r="U45" s="236">
        <f>'[6]TC 12'!U42</f>
        <v>0</v>
      </c>
    </row>
    <row r="46" spans="1:21" s="221" customFormat="1" ht="15.75" customHeight="1">
      <c r="A46" s="222">
        <v>29</v>
      </c>
      <c r="B46" s="223" t="str">
        <f>'[6]TC 12'!B43</f>
        <v>Hòa Bình</v>
      </c>
      <c r="C46" s="236">
        <f>'[6]TC 12'!C43</f>
        <v>9</v>
      </c>
      <c r="D46" s="236">
        <f>'[6]TC 12'!D43</f>
        <v>0</v>
      </c>
      <c r="E46" s="236">
        <f>'[6]TC 12'!E43</f>
        <v>9</v>
      </c>
      <c r="F46" s="236">
        <f>'[6]TC 12'!F43</f>
        <v>3</v>
      </c>
      <c r="G46" s="236">
        <f>'[6]TC 12'!G43</f>
        <v>0</v>
      </c>
      <c r="H46" s="236">
        <f>'[6]TC 12'!H43</f>
        <v>3</v>
      </c>
      <c r="I46" s="236">
        <f>'[6]TC 12'!I43</f>
        <v>2</v>
      </c>
      <c r="J46" s="236">
        <f>'[6]TC 12'!J43</f>
        <v>1</v>
      </c>
      <c r="K46" s="236">
        <f>'[6]TC 12'!K43</f>
        <v>1</v>
      </c>
      <c r="L46" s="236">
        <f>'[6]TC 12'!L43</f>
        <v>1</v>
      </c>
      <c r="M46" s="236">
        <f>'[6]TC 12'!M43</f>
        <v>0</v>
      </c>
      <c r="N46" s="236">
        <f>'[6]TC 12'!N43</f>
        <v>1</v>
      </c>
      <c r="O46" s="236">
        <f>'[6]TC 12'!O43</f>
        <v>0</v>
      </c>
      <c r="P46" s="236">
        <f>'[6]TC 12'!P43</f>
        <v>2</v>
      </c>
      <c r="Q46" s="236">
        <f>'[6]TC 12'!Q43</f>
        <v>0</v>
      </c>
      <c r="R46" s="236">
        <f>'[6]TC 12'!R43</f>
        <v>0</v>
      </c>
      <c r="S46" s="236">
        <f>'[6]TC 12'!S43</f>
        <v>0</v>
      </c>
      <c r="T46" s="236">
        <f>'[6]TC 12'!T43</f>
        <v>0</v>
      </c>
      <c r="U46" s="236">
        <f>'[6]TC 12'!U43</f>
        <v>2</v>
      </c>
    </row>
    <row r="47" spans="1:21" s="221" customFormat="1" ht="15.75" customHeight="1">
      <c r="A47" s="222">
        <v>30</v>
      </c>
      <c r="B47" s="223" t="str">
        <f>'[6]TC 12'!B44</f>
        <v>Hồ Chí Minh</v>
      </c>
      <c r="C47" s="236">
        <f>'[6]TC 12'!C44</f>
        <v>2</v>
      </c>
      <c r="D47" s="236">
        <f>'[6]TC 12'!D44</f>
        <v>1</v>
      </c>
      <c r="E47" s="236">
        <f>'[6]TC 12'!E44</f>
        <v>1</v>
      </c>
      <c r="F47" s="236">
        <f>'[6]TC 12'!F44</f>
        <v>2</v>
      </c>
      <c r="G47" s="236">
        <f>'[6]TC 12'!G44</f>
        <v>1</v>
      </c>
      <c r="H47" s="236">
        <f>'[6]TC 12'!H44</f>
        <v>1</v>
      </c>
      <c r="I47" s="236">
        <f>'[6]TC 12'!I44</f>
        <v>1</v>
      </c>
      <c r="J47" s="236">
        <f>'[6]TC 12'!J44</f>
        <v>1</v>
      </c>
      <c r="K47" s="236">
        <f>'[6]TC 12'!K44</f>
        <v>0</v>
      </c>
      <c r="L47" s="236">
        <f>'[6]TC 12'!L44</f>
        <v>1</v>
      </c>
      <c r="M47" s="236">
        <f>'[6]TC 12'!M44</f>
        <v>1</v>
      </c>
      <c r="N47" s="236">
        <f>'[6]TC 12'!N44</f>
        <v>0</v>
      </c>
      <c r="O47" s="236">
        <f>'[6]TC 12'!O44</f>
        <v>0</v>
      </c>
      <c r="P47" s="236">
        <f>'[6]TC 12'!P44</f>
        <v>1</v>
      </c>
      <c r="Q47" s="236">
        <f>'[6]TC 12'!Q44</f>
        <v>0</v>
      </c>
      <c r="R47" s="236">
        <f>'[6]TC 12'!R44</f>
        <v>0</v>
      </c>
      <c r="S47" s="236">
        <f>'[6]TC 12'!S44</f>
        <v>0</v>
      </c>
      <c r="T47" s="236">
        <f>'[6]TC 12'!T44</f>
        <v>1</v>
      </c>
      <c r="U47" s="236">
        <f>'[6]TC 12'!U44</f>
        <v>0</v>
      </c>
    </row>
    <row r="48" spans="1:21" s="221" customFormat="1" ht="15.75" customHeight="1">
      <c r="A48" s="222">
        <v>31</v>
      </c>
      <c r="B48" s="223" t="str">
        <f>'[6]TC 12'!B45</f>
        <v>Hưng Yên</v>
      </c>
      <c r="C48" s="236">
        <f>'[6]TC 12'!C45</f>
        <v>0</v>
      </c>
      <c r="D48" s="236">
        <f>'[6]TC 12'!D45</f>
        <v>0</v>
      </c>
      <c r="E48" s="236">
        <f>'[6]TC 12'!E45</f>
        <v>0</v>
      </c>
      <c r="F48" s="236">
        <f>'[6]TC 12'!F45</f>
        <v>0</v>
      </c>
      <c r="G48" s="236">
        <f>'[6]TC 12'!G45</f>
        <v>0</v>
      </c>
      <c r="H48" s="236">
        <f>'[6]TC 12'!H45</f>
        <v>0</v>
      </c>
      <c r="I48" s="236">
        <f>'[6]TC 12'!I45</f>
        <v>0</v>
      </c>
      <c r="J48" s="236">
        <f>'[6]TC 12'!J45</f>
        <v>0</v>
      </c>
      <c r="K48" s="236">
        <f>'[6]TC 12'!K45</f>
        <v>0</v>
      </c>
      <c r="L48" s="236">
        <f>'[6]TC 12'!L45</f>
        <v>0</v>
      </c>
      <c r="M48" s="236">
        <f>'[6]TC 12'!M45</f>
        <v>0</v>
      </c>
      <c r="N48" s="236">
        <f>'[6]TC 12'!N45</f>
        <v>0</v>
      </c>
      <c r="O48" s="236">
        <f>'[6]TC 12'!O45</f>
        <v>0</v>
      </c>
      <c r="P48" s="236">
        <f>'[6]TC 12'!P45</f>
        <v>0</v>
      </c>
      <c r="Q48" s="236">
        <f>'[6]TC 12'!Q45</f>
        <v>0</v>
      </c>
      <c r="R48" s="236">
        <f>'[6]TC 12'!R45</f>
        <v>0</v>
      </c>
      <c r="S48" s="236">
        <f>'[6]TC 12'!S45</f>
        <v>0</v>
      </c>
      <c r="T48" s="236">
        <f>'[6]TC 12'!T45</f>
        <v>0</v>
      </c>
      <c r="U48" s="236">
        <f>'[6]TC 12'!U45</f>
        <v>0</v>
      </c>
    </row>
    <row r="49" spans="1:21" s="221" customFormat="1" ht="15.75" customHeight="1">
      <c r="A49" s="222">
        <v>32</v>
      </c>
      <c r="B49" s="223" t="str">
        <f>'[6]TC 12'!B46</f>
        <v>Kiên Giang</v>
      </c>
      <c r="C49" s="236">
        <f>'[6]TC 12'!C46</f>
        <v>12</v>
      </c>
      <c r="D49" s="236">
        <f>'[6]TC 12'!D46</f>
        <v>1</v>
      </c>
      <c r="E49" s="236">
        <f>'[6]TC 12'!E46</f>
        <v>11</v>
      </c>
      <c r="F49" s="236">
        <f>'[6]TC 12'!F46</f>
        <v>12</v>
      </c>
      <c r="G49" s="236">
        <f>'[6]TC 12'!G46</f>
        <v>1</v>
      </c>
      <c r="H49" s="236">
        <f>'[6]TC 12'!H46</f>
        <v>11</v>
      </c>
      <c r="I49" s="236">
        <f>'[6]TC 12'!I46</f>
        <v>7</v>
      </c>
      <c r="J49" s="236">
        <f>'[6]TC 12'!J46</f>
        <v>5</v>
      </c>
      <c r="K49" s="236">
        <f>'[6]TC 12'!K46</f>
        <v>2</v>
      </c>
      <c r="L49" s="236">
        <f>'[6]TC 12'!L46</f>
        <v>5</v>
      </c>
      <c r="M49" s="236">
        <f>'[6]TC 12'!M46</f>
        <v>3</v>
      </c>
      <c r="N49" s="236">
        <f>'[6]TC 12'!N46</f>
        <v>2</v>
      </c>
      <c r="O49" s="236">
        <f>'[6]TC 12'!O46</f>
        <v>0</v>
      </c>
      <c r="P49" s="236">
        <f>'[6]TC 12'!P46</f>
        <v>7</v>
      </c>
      <c r="Q49" s="236">
        <f>'[6]TC 12'!Q46</f>
        <v>0</v>
      </c>
      <c r="R49" s="236">
        <f>'[6]TC 12'!R46</f>
        <v>0</v>
      </c>
      <c r="S49" s="236">
        <f>'[6]TC 12'!S46</f>
        <v>0</v>
      </c>
      <c r="T49" s="236">
        <f>'[6]TC 12'!T46</f>
        <v>3</v>
      </c>
      <c r="U49" s="236">
        <f>'[6]TC 12'!U46</f>
        <v>4</v>
      </c>
    </row>
    <row r="50" spans="1:21" s="221" customFormat="1" ht="15.75" customHeight="1">
      <c r="A50" s="222">
        <v>33</v>
      </c>
      <c r="B50" s="223" t="str">
        <f>'[6]TC 12'!B47</f>
        <v>Kon Tum</v>
      </c>
      <c r="C50" s="236">
        <f>'[6]TC 12'!C47</f>
        <v>0</v>
      </c>
      <c r="D50" s="236">
        <f>'[6]TC 12'!D47</f>
        <v>0</v>
      </c>
      <c r="E50" s="236">
        <f>'[6]TC 12'!E47</f>
        <v>0</v>
      </c>
      <c r="F50" s="236">
        <f>'[6]TC 12'!F47</f>
        <v>0</v>
      </c>
      <c r="G50" s="236">
        <f>'[6]TC 12'!G47</f>
        <v>0</v>
      </c>
      <c r="H50" s="236">
        <f>'[6]TC 12'!H47</f>
        <v>0</v>
      </c>
      <c r="I50" s="236">
        <f>'[6]TC 12'!I47</f>
        <v>0</v>
      </c>
      <c r="J50" s="236">
        <f>'[6]TC 12'!J47</f>
        <v>0</v>
      </c>
      <c r="K50" s="236">
        <f>'[6]TC 12'!K47</f>
        <v>0</v>
      </c>
      <c r="L50" s="236">
        <f>'[6]TC 12'!L47</f>
        <v>0</v>
      </c>
      <c r="M50" s="236">
        <f>'[6]TC 12'!M47</f>
        <v>0</v>
      </c>
      <c r="N50" s="236">
        <f>'[6]TC 12'!N47</f>
        <v>0</v>
      </c>
      <c r="O50" s="236">
        <f>'[6]TC 12'!O47</f>
        <v>0</v>
      </c>
      <c r="P50" s="236">
        <f>'[6]TC 12'!P47</f>
        <v>0</v>
      </c>
      <c r="Q50" s="236">
        <f>'[6]TC 12'!Q47</f>
        <v>0</v>
      </c>
      <c r="R50" s="236">
        <f>'[6]TC 12'!R47</f>
        <v>0</v>
      </c>
      <c r="S50" s="236">
        <f>'[6]TC 12'!S47</f>
        <v>0</v>
      </c>
      <c r="T50" s="236">
        <f>'[6]TC 12'!T47</f>
        <v>0</v>
      </c>
      <c r="U50" s="236">
        <f>'[6]TC 12'!U47</f>
        <v>0</v>
      </c>
    </row>
    <row r="51" spans="1:21" s="221" customFormat="1" ht="15.75" customHeight="1">
      <c r="A51" s="222">
        <v>34</v>
      </c>
      <c r="B51" s="223" t="str">
        <f>'[6]TC 12'!B48</f>
        <v>Khánh Hoà</v>
      </c>
      <c r="C51" s="236">
        <f>'[6]TC 12'!C48</f>
        <v>1</v>
      </c>
      <c r="D51" s="236">
        <f>'[6]TC 12'!D48</f>
        <v>0</v>
      </c>
      <c r="E51" s="236">
        <f>'[6]TC 12'!E48</f>
        <v>1</v>
      </c>
      <c r="F51" s="236">
        <f>'[6]TC 12'!F48</f>
        <v>1</v>
      </c>
      <c r="G51" s="236">
        <f>'[6]TC 12'!G48</f>
        <v>0</v>
      </c>
      <c r="H51" s="236">
        <f>'[6]TC 12'!H48</f>
        <v>1</v>
      </c>
      <c r="I51" s="236">
        <f>'[6]TC 12'!I48</f>
        <v>1</v>
      </c>
      <c r="J51" s="236">
        <f>'[6]TC 12'!J48</f>
        <v>0</v>
      </c>
      <c r="K51" s="236">
        <f>'[6]TC 12'!K48</f>
        <v>1</v>
      </c>
      <c r="L51" s="236">
        <f>'[6]TC 12'!L48</f>
        <v>0</v>
      </c>
      <c r="M51" s="236">
        <f>'[6]TC 12'!M48</f>
        <v>0</v>
      </c>
      <c r="N51" s="236">
        <f>'[6]TC 12'!N48</f>
        <v>0</v>
      </c>
      <c r="O51" s="236">
        <f>'[6]TC 12'!O48</f>
        <v>0</v>
      </c>
      <c r="P51" s="236">
        <f>'[6]TC 12'!P48</f>
        <v>1</v>
      </c>
      <c r="Q51" s="236">
        <f>'[6]TC 12'!Q48</f>
        <v>0</v>
      </c>
      <c r="R51" s="236">
        <f>'[6]TC 12'!R48</f>
        <v>0</v>
      </c>
      <c r="S51" s="236">
        <f>'[6]TC 12'!S48</f>
        <v>0</v>
      </c>
      <c r="T51" s="236">
        <f>'[6]TC 12'!T48</f>
        <v>0</v>
      </c>
      <c r="U51" s="236">
        <f>'[6]TC 12'!U48</f>
        <v>1</v>
      </c>
    </row>
    <row r="52" spans="1:21" s="221" customFormat="1" ht="15.75" customHeight="1">
      <c r="A52" s="222">
        <v>35</v>
      </c>
      <c r="B52" s="223" t="str">
        <f>'[6]TC 12'!B49</f>
        <v>Lai Châu</v>
      </c>
      <c r="C52" s="236">
        <f>'[6]TC 12'!C49</f>
        <v>0</v>
      </c>
      <c r="D52" s="236">
        <f>'[6]TC 12'!D49</f>
        <v>0</v>
      </c>
      <c r="E52" s="236">
        <f>'[6]TC 12'!E49</f>
        <v>0</v>
      </c>
      <c r="F52" s="236">
        <f>'[6]TC 12'!F49</f>
        <v>0</v>
      </c>
      <c r="G52" s="236">
        <f>'[6]TC 12'!G49</f>
        <v>0</v>
      </c>
      <c r="H52" s="236">
        <f>'[6]TC 12'!H49</f>
        <v>0</v>
      </c>
      <c r="I52" s="236">
        <f>'[6]TC 12'!I49</f>
        <v>0</v>
      </c>
      <c r="J52" s="236">
        <f>'[6]TC 12'!J49</f>
        <v>0</v>
      </c>
      <c r="K52" s="236">
        <f>'[6]TC 12'!K49</f>
        <v>0</v>
      </c>
      <c r="L52" s="236">
        <f>'[6]TC 12'!L49</f>
        <v>0</v>
      </c>
      <c r="M52" s="236">
        <f>'[6]TC 12'!M49</f>
        <v>0</v>
      </c>
      <c r="N52" s="236">
        <f>'[6]TC 12'!N49</f>
        <v>0</v>
      </c>
      <c r="O52" s="236">
        <f>'[6]TC 12'!O49</f>
        <v>0</v>
      </c>
      <c r="P52" s="236">
        <f>'[6]TC 12'!P49</f>
        <v>0</v>
      </c>
      <c r="Q52" s="236">
        <f>'[6]TC 12'!Q49</f>
        <v>0</v>
      </c>
      <c r="R52" s="236">
        <f>'[6]TC 12'!R49</f>
        <v>0</v>
      </c>
      <c r="S52" s="236">
        <f>'[6]TC 12'!S49</f>
        <v>0</v>
      </c>
      <c r="T52" s="236">
        <f>'[6]TC 12'!T49</f>
        <v>0</v>
      </c>
      <c r="U52" s="236">
        <f>'[6]TC 12'!U49</f>
        <v>0</v>
      </c>
    </row>
    <row r="53" spans="1:21" s="221" customFormat="1" ht="15.75" customHeight="1">
      <c r="A53" s="222">
        <v>36</v>
      </c>
      <c r="B53" s="223" t="str">
        <f>'[6]TC 12'!B50</f>
        <v>Lạng Sơn</v>
      </c>
      <c r="C53" s="236">
        <f>'[6]TC 12'!C50</f>
        <v>1</v>
      </c>
      <c r="D53" s="236">
        <f>'[6]TC 12'!D50</f>
        <v>0</v>
      </c>
      <c r="E53" s="236">
        <f>'[6]TC 12'!E50</f>
        <v>1</v>
      </c>
      <c r="F53" s="236">
        <f>'[6]TC 12'!F50</f>
        <v>1</v>
      </c>
      <c r="G53" s="236">
        <f>'[6]TC 12'!G50</f>
        <v>0</v>
      </c>
      <c r="H53" s="236">
        <f>'[6]TC 12'!H50</f>
        <v>1</v>
      </c>
      <c r="I53" s="236">
        <f>'[6]TC 12'!I50</f>
        <v>1</v>
      </c>
      <c r="J53" s="236">
        <f>'[6]TC 12'!J50</f>
        <v>0</v>
      </c>
      <c r="K53" s="236">
        <f>'[6]TC 12'!K50</f>
        <v>1</v>
      </c>
      <c r="L53" s="236">
        <f>'[6]TC 12'!L50</f>
        <v>0</v>
      </c>
      <c r="M53" s="236">
        <f>'[6]TC 12'!M50</f>
        <v>0</v>
      </c>
      <c r="N53" s="236">
        <f>'[6]TC 12'!N50</f>
        <v>0</v>
      </c>
      <c r="O53" s="236">
        <f>'[6]TC 12'!O50</f>
        <v>0</v>
      </c>
      <c r="P53" s="236">
        <f>'[6]TC 12'!P50</f>
        <v>1</v>
      </c>
      <c r="Q53" s="236">
        <f>'[6]TC 12'!Q50</f>
        <v>0</v>
      </c>
      <c r="R53" s="236">
        <f>'[6]TC 12'!R50</f>
        <v>0</v>
      </c>
      <c r="S53" s="236">
        <f>'[6]TC 12'!S50</f>
        <v>0</v>
      </c>
      <c r="T53" s="236">
        <f>'[6]TC 12'!T50</f>
        <v>1</v>
      </c>
      <c r="U53" s="236">
        <f>'[6]TC 12'!U50</f>
        <v>0</v>
      </c>
    </row>
    <row r="54" spans="1:21" s="221" customFormat="1" ht="15.75" customHeight="1">
      <c r="A54" s="222">
        <v>37</v>
      </c>
      <c r="B54" s="223" t="str">
        <f>'[6]TC 12'!B51</f>
        <v>Lào Cai</v>
      </c>
      <c r="C54" s="236">
        <f>'[6]TC 12'!C51</f>
        <v>0</v>
      </c>
      <c r="D54" s="236">
        <f>'[6]TC 12'!D51</f>
        <v>0</v>
      </c>
      <c r="E54" s="236">
        <f>'[6]TC 12'!E51</f>
        <v>0</v>
      </c>
      <c r="F54" s="236">
        <f>'[6]TC 12'!F51</f>
        <v>0</v>
      </c>
      <c r="G54" s="236">
        <f>'[6]TC 12'!G51</f>
        <v>0</v>
      </c>
      <c r="H54" s="236">
        <f>'[6]TC 12'!H51</f>
        <v>0</v>
      </c>
      <c r="I54" s="236">
        <f>'[6]TC 12'!I51</f>
        <v>0</v>
      </c>
      <c r="J54" s="236">
        <f>'[6]TC 12'!J51</f>
        <v>0</v>
      </c>
      <c r="K54" s="236">
        <f>'[6]TC 12'!K51</f>
        <v>0</v>
      </c>
      <c r="L54" s="236">
        <f>'[6]TC 12'!L51</f>
        <v>0</v>
      </c>
      <c r="M54" s="236">
        <f>'[6]TC 12'!M51</f>
        <v>0</v>
      </c>
      <c r="N54" s="236">
        <f>'[6]TC 12'!N51</f>
        <v>0</v>
      </c>
      <c r="O54" s="236">
        <f>'[6]TC 12'!O51</f>
        <v>0</v>
      </c>
      <c r="P54" s="236">
        <f>'[6]TC 12'!P51</f>
        <v>0</v>
      </c>
      <c r="Q54" s="236">
        <f>'[6]TC 12'!Q51</f>
        <v>0</v>
      </c>
      <c r="R54" s="236">
        <f>'[6]TC 12'!R51</f>
        <v>0</v>
      </c>
      <c r="S54" s="236">
        <f>'[6]TC 12'!S51</f>
        <v>0</v>
      </c>
      <c r="T54" s="236">
        <f>'[6]TC 12'!T51</f>
        <v>0</v>
      </c>
      <c r="U54" s="236">
        <f>'[6]TC 12'!U51</f>
        <v>0</v>
      </c>
    </row>
    <row r="55" spans="1:21" s="221" customFormat="1" ht="15.75" customHeight="1">
      <c r="A55" s="222">
        <v>38</v>
      </c>
      <c r="B55" s="223" t="str">
        <f>'[6]TC 12'!B52</f>
        <v>Lâm Đồng</v>
      </c>
      <c r="C55" s="236">
        <f>'[6]TC 12'!C52</f>
        <v>0</v>
      </c>
      <c r="D55" s="236">
        <f>'[6]TC 12'!D52</f>
        <v>0</v>
      </c>
      <c r="E55" s="236">
        <f>'[6]TC 12'!E52</f>
        <v>0</v>
      </c>
      <c r="F55" s="236">
        <f>'[6]TC 12'!F52</f>
        <v>0</v>
      </c>
      <c r="G55" s="236">
        <f>'[6]TC 12'!G52</f>
        <v>0</v>
      </c>
      <c r="H55" s="236">
        <f>'[6]TC 12'!H52</f>
        <v>0</v>
      </c>
      <c r="I55" s="236">
        <f>'[6]TC 12'!I52</f>
        <v>0</v>
      </c>
      <c r="J55" s="236">
        <f>'[6]TC 12'!J52</f>
        <v>0</v>
      </c>
      <c r="K55" s="236">
        <f>'[6]TC 12'!K52</f>
        <v>0</v>
      </c>
      <c r="L55" s="236">
        <f>'[6]TC 12'!L52</f>
        <v>0</v>
      </c>
      <c r="M55" s="236">
        <f>'[6]TC 12'!M52</f>
        <v>0</v>
      </c>
      <c r="N55" s="236">
        <f>'[6]TC 12'!N52</f>
        <v>0</v>
      </c>
      <c r="O55" s="236">
        <f>'[6]TC 12'!O52</f>
        <v>0</v>
      </c>
      <c r="P55" s="236">
        <f>'[6]TC 12'!P52</f>
        <v>0</v>
      </c>
      <c r="Q55" s="236">
        <f>'[6]TC 12'!Q52</f>
        <v>0</v>
      </c>
      <c r="R55" s="236">
        <f>'[6]TC 12'!R52</f>
        <v>0</v>
      </c>
      <c r="S55" s="236">
        <f>'[6]TC 12'!S52</f>
        <v>0</v>
      </c>
      <c r="T55" s="236">
        <f>'[6]TC 12'!T52</f>
        <v>0</v>
      </c>
      <c r="U55" s="236">
        <f>'[6]TC 12'!U52</f>
        <v>0</v>
      </c>
    </row>
    <row r="56" spans="1:21" s="221" customFormat="1" ht="15.75" customHeight="1">
      <c r="A56" s="222">
        <v>39</v>
      </c>
      <c r="B56" s="223" t="str">
        <f>'[6]TC 12'!B53</f>
        <v>Long An</v>
      </c>
      <c r="C56" s="236">
        <f>'[6]TC 12'!C53</f>
        <v>1</v>
      </c>
      <c r="D56" s="236">
        <f>'[6]TC 12'!D53</f>
        <v>0</v>
      </c>
      <c r="E56" s="236">
        <f>'[6]TC 12'!E53</f>
        <v>1</v>
      </c>
      <c r="F56" s="236">
        <f>'[6]TC 12'!F53</f>
        <v>1</v>
      </c>
      <c r="G56" s="236">
        <f>'[6]TC 12'!G53</f>
        <v>0</v>
      </c>
      <c r="H56" s="236">
        <f>'[6]TC 12'!H53</f>
        <v>1</v>
      </c>
      <c r="I56" s="236">
        <f>'[6]TC 12'!I53</f>
        <v>1</v>
      </c>
      <c r="J56" s="236">
        <f>'[6]TC 12'!J53</f>
        <v>1</v>
      </c>
      <c r="K56" s="236">
        <f>'[6]TC 12'!K53</f>
        <v>0</v>
      </c>
      <c r="L56" s="236">
        <f>'[6]TC 12'!L53</f>
        <v>0</v>
      </c>
      <c r="M56" s="236">
        <f>'[6]TC 12'!M53</f>
        <v>0</v>
      </c>
      <c r="N56" s="236">
        <f>'[6]TC 12'!N53</f>
        <v>0</v>
      </c>
      <c r="O56" s="236">
        <f>'[6]TC 12'!O53</f>
        <v>0</v>
      </c>
      <c r="P56" s="236">
        <f>'[6]TC 12'!P53</f>
        <v>1</v>
      </c>
      <c r="Q56" s="236">
        <f>'[6]TC 12'!Q53</f>
        <v>0</v>
      </c>
      <c r="R56" s="236">
        <f>'[6]TC 12'!R53</f>
        <v>0</v>
      </c>
      <c r="S56" s="236">
        <f>'[6]TC 12'!S53</f>
        <v>0</v>
      </c>
      <c r="T56" s="236">
        <f>'[6]TC 12'!T53</f>
        <v>0</v>
      </c>
      <c r="U56" s="236">
        <f>'[6]TC 12'!U53</f>
        <v>1</v>
      </c>
    </row>
    <row r="57" spans="1:21" s="221" customFormat="1" ht="15.75" customHeight="1">
      <c r="A57" s="222">
        <v>40</v>
      </c>
      <c r="B57" s="223" t="str">
        <f>'[6]TC 12'!B54</f>
        <v>Nam Định</v>
      </c>
      <c r="C57" s="236">
        <f>'[6]TC 12'!C54</f>
        <v>0</v>
      </c>
      <c r="D57" s="236">
        <f>'[6]TC 12'!D54</f>
        <v>0</v>
      </c>
      <c r="E57" s="236">
        <f>'[6]TC 12'!E54</f>
        <v>0</v>
      </c>
      <c r="F57" s="236">
        <f>'[6]TC 12'!F54</f>
        <v>0</v>
      </c>
      <c r="G57" s="236">
        <f>'[6]TC 12'!G54</f>
        <v>0</v>
      </c>
      <c r="H57" s="236">
        <f>'[6]TC 12'!H54</f>
        <v>0</v>
      </c>
      <c r="I57" s="236">
        <f>'[6]TC 12'!I54</f>
        <v>0</v>
      </c>
      <c r="J57" s="236">
        <f>'[6]TC 12'!J54</f>
        <v>0</v>
      </c>
      <c r="K57" s="236">
        <f>'[6]TC 12'!K54</f>
        <v>0</v>
      </c>
      <c r="L57" s="236">
        <f>'[6]TC 12'!L54</f>
        <v>0</v>
      </c>
      <c r="M57" s="236">
        <f>'[6]TC 12'!M54</f>
        <v>0</v>
      </c>
      <c r="N57" s="236">
        <f>'[6]TC 12'!N54</f>
        <v>0</v>
      </c>
      <c r="O57" s="236">
        <f>'[6]TC 12'!O54</f>
        <v>0</v>
      </c>
      <c r="P57" s="236">
        <f>'[6]TC 12'!P54</f>
        <v>0</v>
      </c>
      <c r="Q57" s="236">
        <f>'[6]TC 12'!Q54</f>
        <v>0</v>
      </c>
      <c r="R57" s="236">
        <f>'[6]TC 12'!R54</f>
        <v>0</v>
      </c>
      <c r="S57" s="236">
        <f>'[6]TC 12'!S54</f>
        <v>0</v>
      </c>
      <c r="T57" s="236">
        <f>'[6]TC 12'!T54</f>
        <v>0</v>
      </c>
      <c r="U57" s="236">
        <f>'[6]TC 12'!U54</f>
        <v>0</v>
      </c>
    </row>
    <row r="58" spans="1:21" s="224" customFormat="1" ht="15.75" customHeight="1">
      <c r="A58" s="222">
        <v>41</v>
      </c>
      <c r="B58" s="223" t="str">
        <f>'[6]TC 12'!B55</f>
        <v>Ninh Bình</v>
      </c>
      <c r="C58" s="236">
        <f>'[6]TC 12'!C55</f>
        <v>0</v>
      </c>
      <c r="D58" s="236">
        <f>'[6]TC 12'!D55</f>
        <v>0</v>
      </c>
      <c r="E58" s="236">
        <f>'[6]TC 12'!E55</f>
        <v>0</v>
      </c>
      <c r="F58" s="236">
        <f>'[6]TC 12'!F55</f>
        <v>0</v>
      </c>
      <c r="G58" s="236">
        <f>'[6]TC 12'!G55</f>
        <v>0</v>
      </c>
      <c r="H58" s="236">
        <f>'[6]TC 12'!H55</f>
        <v>0</v>
      </c>
      <c r="I58" s="236">
        <f>'[6]TC 12'!I55</f>
        <v>0</v>
      </c>
      <c r="J58" s="236">
        <f>'[6]TC 12'!J55</f>
        <v>0</v>
      </c>
      <c r="K58" s="236">
        <f>'[6]TC 12'!K55</f>
        <v>0</v>
      </c>
      <c r="L58" s="236">
        <f>'[6]TC 12'!L55</f>
        <v>0</v>
      </c>
      <c r="M58" s="236">
        <f>'[6]TC 12'!M55</f>
        <v>0</v>
      </c>
      <c r="N58" s="236">
        <f>'[6]TC 12'!N55</f>
        <v>0</v>
      </c>
      <c r="O58" s="236">
        <f>'[6]TC 12'!O55</f>
        <v>0</v>
      </c>
      <c r="P58" s="236">
        <f>'[6]TC 12'!P55</f>
        <v>0</v>
      </c>
      <c r="Q58" s="236">
        <f>'[6]TC 12'!Q55</f>
        <v>0</v>
      </c>
      <c r="R58" s="236">
        <f>'[6]TC 12'!R55</f>
        <v>0</v>
      </c>
      <c r="S58" s="236">
        <f>'[6]TC 12'!S55</f>
        <v>0</v>
      </c>
      <c r="T58" s="236">
        <f>'[6]TC 12'!T55</f>
        <v>0</v>
      </c>
      <c r="U58" s="236">
        <f>'[6]TC 12'!U55</f>
        <v>0</v>
      </c>
    </row>
    <row r="59" spans="1:21" s="224" customFormat="1" ht="15.75" customHeight="1">
      <c r="A59" s="222">
        <v>42</v>
      </c>
      <c r="B59" s="223" t="str">
        <f>'[6]TC 12'!B56</f>
        <v>Ninh Thuận</v>
      </c>
      <c r="C59" s="236">
        <f>'[6]TC 12'!C56</f>
        <v>0</v>
      </c>
      <c r="D59" s="236">
        <f>'[6]TC 12'!D56</f>
        <v>0</v>
      </c>
      <c r="E59" s="236">
        <f>'[6]TC 12'!E56</f>
        <v>0</v>
      </c>
      <c r="F59" s="236">
        <f>'[6]TC 12'!F56</f>
        <v>0</v>
      </c>
      <c r="G59" s="236">
        <f>'[6]TC 12'!G56</f>
        <v>0</v>
      </c>
      <c r="H59" s="236">
        <f>'[6]TC 12'!H56</f>
        <v>0</v>
      </c>
      <c r="I59" s="236">
        <f>'[6]TC 12'!I56</f>
        <v>0</v>
      </c>
      <c r="J59" s="236">
        <f>'[6]TC 12'!J56</f>
        <v>0</v>
      </c>
      <c r="K59" s="236">
        <f>'[6]TC 12'!K56</f>
        <v>0</v>
      </c>
      <c r="L59" s="236">
        <f>'[6]TC 12'!L56</f>
        <v>0</v>
      </c>
      <c r="M59" s="236">
        <f>'[6]TC 12'!M56</f>
        <v>0</v>
      </c>
      <c r="N59" s="236">
        <f>'[6]TC 12'!N56</f>
        <v>0</v>
      </c>
      <c r="O59" s="236">
        <f>'[6]TC 12'!O56</f>
        <v>0</v>
      </c>
      <c r="P59" s="236">
        <f>'[6]TC 12'!P56</f>
        <v>0</v>
      </c>
      <c r="Q59" s="236">
        <f>'[6]TC 12'!Q56</f>
        <v>0</v>
      </c>
      <c r="R59" s="236">
        <f>'[6]TC 12'!R56</f>
        <v>0</v>
      </c>
      <c r="S59" s="236">
        <f>'[6]TC 12'!S56</f>
        <v>0</v>
      </c>
      <c r="T59" s="236">
        <f>'[6]TC 12'!T56</f>
        <v>0</v>
      </c>
      <c r="U59" s="236">
        <f>'[6]TC 12'!U56</f>
        <v>0</v>
      </c>
    </row>
    <row r="60" spans="1:21" s="224" customFormat="1" ht="15.75" customHeight="1">
      <c r="A60" s="222">
        <v>43</v>
      </c>
      <c r="B60" s="223" t="str">
        <f>'[6]TC 12'!B57</f>
        <v>Nghệ An</v>
      </c>
      <c r="C60" s="236">
        <f>'[6]TC 12'!C57</f>
        <v>0</v>
      </c>
      <c r="D60" s="236">
        <f>'[6]TC 12'!D57</f>
        <v>0</v>
      </c>
      <c r="E60" s="236">
        <f>'[6]TC 12'!E57</f>
        <v>0</v>
      </c>
      <c r="F60" s="236">
        <f>'[6]TC 12'!F57</f>
        <v>0</v>
      </c>
      <c r="G60" s="236">
        <f>'[6]TC 12'!G57</f>
        <v>0</v>
      </c>
      <c r="H60" s="236">
        <f>'[6]TC 12'!H57</f>
        <v>0</v>
      </c>
      <c r="I60" s="236">
        <f>'[6]TC 12'!I57</f>
        <v>0</v>
      </c>
      <c r="J60" s="236">
        <f>'[6]TC 12'!J57</f>
        <v>0</v>
      </c>
      <c r="K60" s="236">
        <f>'[6]TC 12'!K57</f>
        <v>0</v>
      </c>
      <c r="L60" s="236">
        <f>'[6]TC 12'!L57</f>
        <v>0</v>
      </c>
      <c r="M60" s="236">
        <f>'[6]TC 12'!M57</f>
        <v>0</v>
      </c>
      <c r="N60" s="236">
        <f>'[6]TC 12'!N57</f>
        <v>0</v>
      </c>
      <c r="O60" s="236">
        <f>'[6]TC 12'!O57</f>
        <v>0</v>
      </c>
      <c r="P60" s="236">
        <f>'[6]TC 12'!P57</f>
        <v>0</v>
      </c>
      <c r="Q60" s="236">
        <f>'[6]TC 12'!Q57</f>
        <v>0</v>
      </c>
      <c r="R60" s="236">
        <f>'[6]TC 12'!R57</f>
        <v>0</v>
      </c>
      <c r="S60" s="236">
        <f>'[6]TC 12'!S57</f>
        <v>0</v>
      </c>
      <c r="T60" s="236">
        <f>'[6]TC 12'!T57</f>
        <v>0</v>
      </c>
      <c r="U60" s="236">
        <f>'[6]TC 12'!U57</f>
        <v>0</v>
      </c>
    </row>
    <row r="61" spans="1:21" s="221" customFormat="1" ht="15.75" customHeight="1">
      <c r="A61" s="222">
        <v>44</v>
      </c>
      <c r="B61" s="223" t="str">
        <f>'[6]TC 12'!B58</f>
        <v>Phú Thọ</v>
      </c>
      <c r="C61" s="236">
        <f>'[6]TC 12'!C58</f>
        <v>3</v>
      </c>
      <c r="D61" s="236">
        <f>'[6]TC 12'!D58</f>
        <v>1</v>
      </c>
      <c r="E61" s="236">
        <f>'[6]TC 12'!E58</f>
        <v>2</v>
      </c>
      <c r="F61" s="236">
        <f>'[6]TC 12'!F58</f>
        <v>3</v>
      </c>
      <c r="G61" s="236">
        <f>'[6]TC 12'!G58</f>
        <v>1</v>
      </c>
      <c r="H61" s="236">
        <f>'[6]TC 12'!H58</f>
        <v>2</v>
      </c>
      <c r="I61" s="236">
        <f>'[6]TC 12'!I58</f>
        <v>3</v>
      </c>
      <c r="J61" s="236">
        <f>'[6]TC 12'!J58</f>
        <v>3</v>
      </c>
      <c r="K61" s="236">
        <f>'[6]TC 12'!K58</f>
        <v>0</v>
      </c>
      <c r="L61" s="236">
        <f>'[6]TC 12'!L58</f>
        <v>0</v>
      </c>
      <c r="M61" s="236">
        <f>'[6]TC 12'!M58</f>
        <v>0</v>
      </c>
      <c r="N61" s="236">
        <f>'[6]TC 12'!N58</f>
        <v>0</v>
      </c>
      <c r="O61" s="236">
        <f>'[6]TC 12'!O58</f>
        <v>0</v>
      </c>
      <c r="P61" s="236">
        <f>'[6]TC 12'!P58</f>
        <v>3</v>
      </c>
      <c r="Q61" s="236">
        <f>'[6]TC 12'!Q58</f>
        <v>0</v>
      </c>
      <c r="R61" s="236">
        <f>'[6]TC 12'!R58</f>
        <v>0</v>
      </c>
      <c r="S61" s="236">
        <f>'[6]TC 12'!S58</f>
        <v>0</v>
      </c>
      <c r="T61" s="236">
        <f>'[6]TC 12'!T58</f>
        <v>1</v>
      </c>
      <c r="U61" s="236">
        <f>'[6]TC 12'!U58</f>
        <v>2</v>
      </c>
    </row>
    <row r="62" spans="1:21" s="221" customFormat="1" ht="15.75" customHeight="1">
      <c r="A62" s="222">
        <v>45</v>
      </c>
      <c r="B62" s="223" t="str">
        <f>'[6]TC 12'!B59</f>
        <v>Phú Yên</v>
      </c>
      <c r="C62" s="236">
        <f>'[6]TC 12'!C59</f>
        <v>0</v>
      </c>
      <c r="D62" s="236">
        <f>'[6]TC 12'!D59</f>
        <v>0</v>
      </c>
      <c r="E62" s="236">
        <f>'[6]TC 12'!E59</f>
        <v>0</v>
      </c>
      <c r="F62" s="236">
        <f>'[6]TC 12'!F59</f>
        <v>0</v>
      </c>
      <c r="G62" s="236">
        <f>'[6]TC 12'!G59</f>
        <v>0</v>
      </c>
      <c r="H62" s="236">
        <f>'[6]TC 12'!H59</f>
        <v>0</v>
      </c>
      <c r="I62" s="236">
        <f>'[6]TC 12'!I59</f>
        <v>0</v>
      </c>
      <c r="J62" s="236">
        <f>'[6]TC 12'!J59</f>
        <v>0</v>
      </c>
      <c r="K62" s="236">
        <f>'[6]TC 12'!K59</f>
        <v>0</v>
      </c>
      <c r="L62" s="236">
        <f>'[6]TC 12'!L59</f>
        <v>0</v>
      </c>
      <c r="M62" s="236">
        <f>'[6]TC 12'!M59</f>
        <v>0</v>
      </c>
      <c r="N62" s="236">
        <f>'[6]TC 12'!N59</f>
        <v>0</v>
      </c>
      <c r="O62" s="236">
        <f>'[6]TC 12'!O59</f>
        <v>0</v>
      </c>
      <c r="P62" s="236">
        <f>'[6]TC 12'!P59</f>
        <v>0</v>
      </c>
      <c r="Q62" s="236">
        <f>'[6]TC 12'!Q59</f>
        <v>0</v>
      </c>
      <c r="R62" s="236">
        <f>'[6]TC 12'!R59</f>
        <v>0</v>
      </c>
      <c r="S62" s="236">
        <f>'[6]TC 12'!S59</f>
        <v>0</v>
      </c>
      <c r="T62" s="236">
        <f>'[6]TC 12'!T59</f>
        <v>0</v>
      </c>
      <c r="U62" s="236">
        <f>'[6]TC 12'!U59</f>
        <v>0</v>
      </c>
    </row>
    <row r="63" spans="1:21" s="221" customFormat="1" ht="15.75" customHeight="1">
      <c r="A63" s="222">
        <v>46</v>
      </c>
      <c r="B63" s="223" t="str">
        <f>'[6]TC 12'!B60</f>
        <v>Quảng Bình</v>
      </c>
      <c r="C63" s="236">
        <f>'[6]TC 12'!C60</f>
        <v>0</v>
      </c>
      <c r="D63" s="236">
        <f>'[6]TC 12'!D60</f>
        <v>0</v>
      </c>
      <c r="E63" s="236">
        <f>'[6]TC 12'!E60</f>
        <v>0</v>
      </c>
      <c r="F63" s="236">
        <f>'[6]TC 12'!F60</f>
        <v>0</v>
      </c>
      <c r="G63" s="236">
        <f>'[6]TC 12'!G60</f>
        <v>0</v>
      </c>
      <c r="H63" s="236">
        <f>'[6]TC 12'!H60</f>
        <v>0</v>
      </c>
      <c r="I63" s="236">
        <f>'[6]TC 12'!I60</f>
        <v>0</v>
      </c>
      <c r="J63" s="236">
        <f>'[6]TC 12'!J60</f>
        <v>0</v>
      </c>
      <c r="K63" s="236">
        <f>'[6]TC 12'!K60</f>
        <v>0</v>
      </c>
      <c r="L63" s="236">
        <f>'[6]TC 12'!L60</f>
        <v>0</v>
      </c>
      <c r="M63" s="236">
        <f>'[6]TC 12'!M60</f>
        <v>0</v>
      </c>
      <c r="N63" s="236">
        <f>'[6]TC 12'!N60</f>
        <v>0</v>
      </c>
      <c r="O63" s="236">
        <f>'[6]TC 12'!O60</f>
        <v>0</v>
      </c>
      <c r="P63" s="236">
        <f>'[6]TC 12'!P60</f>
        <v>0</v>
      </c>
      <c r="Q63" s="236">
        <f>'[6]TC 12'!Q60</f>
        <v>0</v>
      </c>
      <c r="R63" s="236">
        <f>'[6]TC 12'!R60</f>
        <v>0</v>
      </c>
      <c r="S63" s="236">
        <f>'[6]TC 12'!S60</f>
        <v>0</v>
      </c>
      <c r="T63" s="236">
        <f>'[6]TC 12'!T60</f>
        <v>0</v>
      </c>
      <c r="U63" s="236">
        <f>'[6]TC 12'!U60</f>
        <v>0</v>
      </c>
    </row>
    <row r="64" spans="1:21" s="221" customFormat="1" ht="15.75" customHeight="1">
      <c r="A64" s="222">
        <v>47</v>
      </c>
      <c r="B64" s="223" t="str">
        <f>'[6]TC 12'!B61</f>
        <v>Quảng Nam</v>
      </c>
      <c r="C64" s="236">
        <f>'[6]TC 12'!C61</f>
        <v>0</v>
      </c>
      <c r="D64" s="236">
        <f>'[6]TC 12'!D61</f>
        <v>0</v>
      </c>
      <c r="E64" s="236">
        <f>'[6]TC 12'!E61</f>
        <v>0</v>
      </c>
      <c r="F64" s="236">
        <f>'[6]TC 12'!F61</f>
        <v>0</v>
      </c>
      <c r="G64" s="236">
        <f>'[6]TC 12'!G61</f>
        <v>0</v>
      </c>
      <c r="H64" s="236">
        <f>'[6]TC 12'!H61</f>
        <v>0</v>
      </c>
      <c r="I64" s="236">
        <f>'[6]TC 12'!I61</f>
        <v>0</v>
      </c>
      <c r="J64" s="236">
        <f>'[6]TC 12'!J61</f>
        <v>0</v>
      </c>
      <c r="K64" s="236">
        <f>'[6]TC 12'!K61</f>
        <v>0</v>
      </c>
      <c r="L64" s="236">
        <f>'[6]TC 12'!L61</f>
        <v>0</v>
      </c>
      <c r="M64" s="236">
        <f>'[6]TC 12'!M61</f>
        <v>0</v>
      </c>
      <c r="N64" s="236">
        <f>'[6]TC 12'!N61</f>
        <v>0</v>
      </c>
      <c r="O64" s="236">
        <f>'[6]TC 12'!O61</f>
        <v>0</v>
      </c>
      <c r="P64" s="236">
        <f>'[6]TC 12'!P61</f>
        <v>0</v>
      </c>
      <c r="Q64" s="236">
        <f>'[6]TC 12'!Q61</f>
        <v>0</v>
      </c>
      <c r="R64" s="236">
        <f>'[6]TC 12'!R61</f>
        <v>0</v>
      </c>
      <c r="S64" s="236">
        <f>'[6]TC 12'!S61</f>
        <v>0</v>
      </c>
      <c r="T64" s="236">
        <f>'[6]TC 12'!T61</f>
        <v>0</v>
      </c>
      <c r="U64" s="236">
        <f>'[6]TC 12'!U61</f>
        <v>0</v>
      </c>
    </row>
    <row r="65" spans="1:21" s="221" customFormat="1" ht="15.75" customHeight="1">
      <c r="A65" s="222">
        <v>48</v>
      </c>
      <c r="B65" s="223" t="str">
        <f>'[6]TC 12'!B62</f>
        <v>Quảng Ninh</v>
      </c>
      <c r="C65" s="236">
        <f>'[6]TC 12'!C62</f>
        <v>18</v>
      </c>
      <c r="D65" s="236">
        <f>'[6]TC 12'!D62</f>
        <v>0</v>
      </c>
      <c r="E65" s="236">
        <f>'[6]TC 12'!E62</f>
        <v>18</v>
      </c>
      <c r="F65" s="236">
        <f>'[6]TC 12'!F62</f>
        <v>0</v>
      </c>
      <c r="G65" s="236">
        <f>'[6]TC 12'!G62</f>
        <v>0</v>
      </c>
      <c r="H65" s="236">
        <f>'[6]TC 12'!H62</f>
        <v>0</v>
      </c>
      <c r="I65" s="236">
        <f>'[6]TC 12'!I62</f>
        <v>0</v>
      </c>
      <c r="J65" s="236">
        <f>'[6]TC 12'!J62</f>
        <v>0</v>
      </c>
      <c r="K65" s="236">
        <f>'[6]TC 12'!K62</f>
        <v>0</v>
      </c>
      <c r="L65" s="236">
        <f>'[6]TC 12'!L62</f>
        <v>0</v>
      </c>
      <c r="M65" s="236">
        <f>'[6]TC 12'!M62</f>
        <v>0</v>
      </c>
      <c r="N65" s="236">
        <f>'[6]TC 12'!N62</f>
        <v>0</v>
      </c>
      <c r="O65" s="236">
        <f>'[6]TC 12'!O62</f>
        <v>0</v>
      </c>
      <c r="P65" s="236">
        <f>'[6]TC 12'!P62</f>
        <v>0</v>
      </c>
      <c r="Q65" s="236">
        <f>'[6]TC 12'!Q62</f>
        <v>0</v>
      </c>
      <c r="R65" s="236">
        <f>'[6]TC 12'!R62</f>
        <v>0</v>
      </c>
      <c r="S65" s="236">
        <f>'[6]TC 12'!S62</f>
        <v>0</v>
      </c>
      <c r="T65" s="236">
        <f>'[6]TC 12'!T62</f>
        <v>0</v>
      </c>
      <c r="U65" s="236">
        <f>'[6]TC 12'!U62</f>
        <v>0</v>
      </c>
    </row>
    <row r="66" spans="1:21" s="221" customFormat="1" ht="15.75" customHeight="1">
      <c r="A66" s="222">
        <v>49</v>
      </c>
      <c r="B66" s="223" t="str">
        <f>'[6]TC 12'!B63</f>
        <v>Quảng Ngãi</v>
      </c>
      <c r="C66" s="236">
        <f>'[6]TC 12'!C63</f>
        <v>19</v>
      </c>
      <c r="D66" s="236">
        <f>'[6]TC 12'!D63</f>
        <v>0</v>
      </c>
      <c r="E66" s="236">
        <f>'[6]TC 12'!E63</f>
        <v>19</v>
      </c>
      <c r="F66" s="236">
        <f>'[6]TC 12'!F63</f>
        <v>3</v>
      </c>
      <c r="G66" s="236">
        <f>'[6]TC 12'!G63</f>
        <v>0</v>
      </c>
      <c r="H66" s="236">
        <f>'[6]TC 12'!H63</f>
        <v>3</v>
      </c>
      <c r="I66" s="236">
        <f>'[6]TC 12'!I63</f>
        <v>1</v>
      </c>
      <c r="J66" s="236">
        <f>'[6]TC 12'!J63</f>
        <v>0</v>
      </c>
      <c r="K66" s="236">
        <f>'[6]TC 12'!K63</f>
        <v>1</v>
      </c>
      <c r="L66" s="236">
        <f>'[6]TC 12'!L63</f>
        <v>2</v>
      </c>
      <c r="M66" s="236">
        <f>'[6]TC 12'!M63</f>
        <v>1</v>
      </c>
      <c r="N66" s="236">
        <f>'[6]TC 12'!N63</f>
        <v>1</v>
      </c>
      <c r="O66" s="236">
        <f>'[6]TC 12'!O63</f>
        <v>0</v>
      </c>
      <c r="P66" s="236">
        <f>'[6]TC 12'!P63</f>
        <v>1</v>
      </c>
      <c r="Q66" s="236">
        <f>'[6]TC 12'!Q63</f>
        <v>0</v>
      </c>
      <c r="R66" s="236">
        <f>'[6]TC 12'!R63</f>
        <v>0</v>
      </c>
      <c r="S66" s="236">
        <f>'[6]TC 12'!S63</f>
        <v>0</v>
      </c>
      <c r="T66" s="236">
        <f>'[6]TC 12'!T63</f>
        <v>0</v>
      </c>
      <c r="U66" s="236">
        <f>'[6]TC 12'!U63</f>
        <v>1</v>
      </c>
    </row>
    <row r="67" spans="1:21" s="221" customFormat="1" ht="15.75" customHeight="1">
      <c r="A67" s="222">
        <v>50</v>
      </c>
      <c r="B67" s="223" t="str">
        <f>'[6]TC 12'!B64</f>
        <v>Quảng Trị</v>
      </c>
      <c r="C67" s="236">
        <f>'[6]TC 12'!C64</f>
        <v>2</v>
      </c>
      <c r="D67" s="236">
        <f>'[6]TC 12'!D64</f>
        <v>0</v>
      </c>
      <c r="E67" s="236">
        <f>'[6]TC 12'!E64</f>
        <v>2</v>
      </c>
      <c r="F67" s="236">
        <f>'[6]TC 12'!F64</f>
        <v>2</v>
      </c>
      <c r="G67" s="236">
        <f>'[6]TC 12'!G64</f>
        <v>0</v>
      </c>
      <c r="H67" s="236">
        <f>'[6]TC 12'!H64</f>
        <v>2</v>
      </c>
      <c r="I67" s="236">
        <f>'[6]TC 12'!I64</f>
        <v>1</v>
      </c>
      <c r="J67" s="236">
        <f>'[6]TC 12'!J64</f>
        <v>1</v>
      </c>
      <c r="K67" s="236">
        <f>'[6]TC 12'!K64</f>
        <v>0</v>
      </c>
      <c r="L67" s="236">
        <f>'[6]TC 12'!L64</f>
        <v>1</v>
      </c>
      <c r="M67" s="236">
        <f>'[6]TC 12'!M64</f>
        <v>0</v>
      </c>
      <c r="N67" s="236">
        <f>'[6]TC 12'!N64</f>
        <v>1</v>
      </c>
      <c r="O67" s="236">
        <f>'[6]TC 12'!O64</f>
        <v>0</v>
      </c>
      <c r="P67" s="236">
        <f>'[6]TC 12'!P64</f>
        <v>1</v>
      </c>
      <c r="Q67" s="236">
        <f>'[6]TC 12'!Q64</f>
        <v>0</v>
      </c>
      <c r="R67" s="236">
        <f>'[6]TC 12'!R64</f>
        <v>0</v>
      </c>
      <c r="S67" s="236">
        <f>'[6]TC 12'!S64</f>
        <v>0</v>
      </c>
      <c r="T67" s="236">
        <f>'[6]TC 12'!T64</f>
        <v>1</v>
      </c>
      <c r="U67" s="236">
        <f>'[6]TC 12'!U64</f>
        <v>0</v>
      </c>
    </row>
    <row r="68" spans="1:21" s="221" customFormat="1" ht="15.75" customHeight="1">
      <c r="A68" s="222">
        <v>51</v>
      </c>
      <c r="B68" s="223" t="str">
        <f>'[6]TC 12'!B65</f>
        <v>Sóc Trăng</v>
      </c>
      <c r="C68" s="236">
        <f>'[6]TC 12'!C65</f>
        <v>2</v>
      </c>
      <c r="D68" s="236">
        <f>'[6]TC 12'!D65</f>
        <v>2</v>
      </c>
      <c r="E68" s="236">
        <f>'[6]TC 12'!E65</f>
        <v>0</v>
      </c>
      <c r="F68" s="236">
        <f>'[6]TC 12'!F65</f>
        <v>2</v>
      </c>
      <c r="G68" s="236">
        <f>'[6]TC 12'!G65</f>
        <v>2</v>
      </c>
      <c r="H68" s="236">
        <f>'[6]TC 12'!H65</f>
        <v>0</v>
      </c>
      <c r="I68" s="236">
        <f>'[6]TC 12'!I65</f>
        <v>2</v>
      </c>
      <c r="J68" s="236">
        <f>'[6]TC 12'!J65</f>
        <v>1</v>
      </c>
      <c r="K68" s="236">
        <f>'[6]TC 12'!K65</f>
        <v>1</v>
      </c>
      <c r="L68" s="236">
        <f>'[6]TC 12'!L65</f>
        <v>0</v>
      </c>
      <c r="M68" s="236">
        <f>'[6]TC 12'!M65</f>
        <v>0</v>
      </c>
      <c r="N68" s="236">
        <f>'[6]TC 12'!N65</f>
        <v>0</v>
      </c>
      <c r="O68" s="236">
        <f>'[6]TC 12'!O65</f>
        <v>0</v>
      </c>
      <c r="P68" s="236">
        <f>'[6]TC 12'!P65</f>
        <v>2</v>
      </c>
      <c r="Q68" s="236">
        <f>'[6]TC 12'!Q65</f>
        <v>0</v>
      </c>
      <c r="R68" s="236">
        <f>'[6]TC 12'!R65</f>
        <v>0</v>
      </c>
      <c r="S68" s="236">
        <f>'[6]TC 12'!S65</f>
        <v>0</v>
      </c>
      <c r="T68" s="236">
        <f>'[6]TC 12'!T65</f>
        <v>1</v>
      </c>
      <c r="U68" s="236">
        <f>'[6]TC 12'!U65</f>
        <v>1</v>
      </c>
    </row>
    <row r="69" spans="1:21" s="221" customFormat="1" ht="15.75" customHeight="1">
      <c r="A69" s="222">
        <v>52</v>
      </c>
      <c r="B69" s="223" t="str">
        <f>'[6]TC 12'!B66</f>
        <v>Sơn La</v>
      </c>
      <c r="C69" s="236">
        <f>'[6]TC 12'!C66</f>
        <v>0</v>
      </c>
      <c r="D69" s="236">
        <f>'[6]TC 12'!D66</f>
        <v>0</v>
      </c>
      <c r="E69" s="236">
        <f>'[6]TC 12'!E66</f>
        <v>0</v>
      </c>
      <c r="F69" s="236">
        <f>'[6]TC 12'!F66</f>
        <v>0</v>
      </c>
      <c r="G69" s="236">
        <f>'[6]TC 12'!G66</f>
        <v>0</v>
      </c>
      <c r="H69" s="236">
        <f>'[6]TC 12'!H66</f>
        <v>0</v>
      </c>
      <c r="I69" s="236">
        <f>'[6]TC 12'!I66</f>
        <v>0</v>
      </c>
      <c r="J69" s="236">
        <f>'[6]TC 12'!J66</f>
        <v>0</v>
      </c>
      <c r="K69" s="236">
        <f>'[6]TC 12'!K66</f>
        <v>0</v>
      </c>
      <c r="L69" s="236">
        <f>'[6]TC 12'!L66</f>
        <v>0</v>
      </c>
      <c r="M69" s="236">
        <f>'[6]TC 12'!M66</f>
        <v>0</v>
      </c>
      <c r="N69" s="236">
        <f>'[6]TC 12'!N66</f>
        <v>0</v>
      </c>
      <c r="O69" s="236">
        <f>'[6]TC 12'!O66</f>
        <v>0</v>
      </c>
      <c r="P69" s="236">
        <f>'[6]TC 12'!P66</f>
        <v>0</v>
      </c>
      <c r="Q69" s="236">
        <f>'[6]TC 12'!Q66</f>
        <v>0</v>
      </c>
      <c r="R69" s="236">
        <f>'[6]TC 12'!R66</f>
        <v>0</v>
      </c>
      <c r="S69" s="236">
        <f>'[6]TC 12'!S66</f>
        <v>0</v>
      </c>
      <c r="T69" s="236">
        <f>'[6]TC 12'!T66</f>
        <v>0</v>
      </c>
      <c r="U69" s="236">
        <f>'[6]TC 12'!U66</f>
        <v>0</v>
      </c>
    </row>
    <row r="70" spans="1:21" s="221" customFormat="1" ht="15.75" customHeight="1">
      <c r="A70" s="222">
        <v>53</v>
      </c>
      <c r="B70" s="223" t="str">
        <f>'[6]TC 12'!B67</f>
        <v>Tây Ninh</v>
      </c>
      <c r="C70" s="236">
        <f>'[6]TC 12'!C67</f>
        <v>7</v>
      </c>
      <c r="D70" s="236">
        <f>'[6]TC 12'!D67</f>
        <v>0</v>
      </c>
      <c r="E70" s="236">
        <f>'[6]TC 12'!E67</f>
        <v>7</v>
      </c>
      <c r="F70" s="236">
        <f>'[6]TC 12'!F67</f>
        <v>7</v>
      </c>
      <c r="G70" s="236">
        <f>'[6]TC 12'!G67</f>
        <v>0</v>
      </c>
      <c r="H70" s="236">
        <f>'[6]TC 12'!H67</f>
        <v>7</v>
      </c>
      <c r="I70" s="236">
        <f>'[6]TC 12'!I67</f>
        <v>3</v>
      </c>
      <c r="J70" s="236">
        <f>'[6]TC 12'!J67</f>
        <v>2</v>
      </c>
      <c r="K70" s="236">
        <f>'[6]TC 12'!K67</f>
        <v>1</v>
      </c>
      <c r="L70" s="236">
        <f>'[6]TC 12'!L67</f>
        <v>4</v>
      </c>
      <c r="M70" s="236">
        <f>'[6]TC 12'!M67</f>
        <v>0</v>
      </c>
      <c r="N70" s="236">
        <f>'[6]TC 12'!N67</f>
        <v>4</v>
      </c>
      <c r="O70" s="236">
        <f>'[6]TC 12'!O67</f>
        <v>0</v>
      </c>
      <c r="P70" s="236">
        <f>'[6]TC 12'!P67</f>
        <v>3</v>
      </c>
      <c r="Q70" s="236">
        <f>'[6]TC 12'!Q67</f>
        <v>0</v>
      </c>
      <c r="R70" s="236">
        <f>'[6]TC 12'!R67</f>
        <v>0</v>
      </c>
      <c r="S70" s="236">
        <f>'[6]TC 12'!S67</f>
        <v>0</v>
      </c>
      <c r="T70" s="236">
        <f>'[6]TC 12'!T67</f>
        <v>2</v>
      </c>
      <c r="U70" s="236">
        <f>'[6]TC 12'!U67</f>
        <v>1</v>
      </c>
    </row>
    <row r="71" spans="1:21" s="221" customFormat="1" ht="15.75" customHeight="1">
      <c r="A71" s="222">
        <v>54</v>
      </c>
      <c r="B71" s="223" t="str">
        <f>'[6]TC 12'!B68</f>
        <v>Tiền Giang</v>
      </c>
      <c r="C71" s="236">
        <f>'[6]TC 12'!C68</f>
        <v>3</v>
      </c>
      <c r="D71" s="236">
        <f>'[6]TC 12'!D68</f>
        <v>0</v>
      </c>
      <c r="E71" s="236">
        <f>'[6]TC 12'!E68</f>
        <v>3</v>
      </c>
      <c r="F71" s="236">
        <f>'[6]TC 12'!F68</f>
        <v>3</v>
      </c>
      <c r="G71" s="236">
        <f>'[6]TC 12'!G68</f>
        <v>0</v>
      </c>
      <c r="H71" s="236">
        <f>'[6]TC 12'!H68</f>
        <v>3</v>
      </c>
      <c r="I71" s="236">
        <f>'[6]TC 12'!I68</f>
        <v>2</v>
      </c>
      <c r="J71" s="236">
        <f>'[6]TC 12'!J68</f>
        <v>2</v>
      </c>
      <c r="K71" s="236">
        <f>'[6]TC 12'!K68</f>
        <v>0</v>
      </c>
      <c r="L71" s="236">
        <f>'[6]TC 12'!L68</f>
        <v>1</v>
      </c>
      <c r="M71" s="236">
        <f>'[6]TC 12'!M68</f>
        <v>0</v>
      </c>
      <c r="N71" s="236">
        <f>'[6]TC 12'!N68</f>
        <v>1</v>
      </c>
      <c r="O71" s="236">
        <f>'[6]TC 12'!O68</f>
        <v>0</v>
      </c>
      <c r="P71" s="236">
        <f>'[6]TC 12'!P68</f>
        <v>2</v>
      </c>
      <c r="Q71" s="236">
        <f>'[6]TC 12'!Q68</f>
        <v>2</v>
      </c>
      <c r="R71" s="236">
        <f>'[6]TC 12'!R68</f>
        <v>0</v>
      </c>
      <c r="S71" s="236">
        <f>'[6]TC 12'!S68</f>
        <v>0</v>
      </c>
      <c r="T71" s="236">
        <f>'[6]TC 12'!T68</f>
        <v>0</v>
      </c>
      <c r="U71" s="236">
        <f>'[6]TC 12'!U68</f>
        <v>0</v>
      </c>
    </row>
    <row r="72" spans="1:21" s="221" customFormat="1" ht="15.75" customHeight="1">
      <c r="A72" s="222">
        <v>55</v>
      </c>
      <c r="B72" s="223" t="str">
        <f>'[6]TC 12'!B69</f>
        <v>TT Huế</v>
      </c>
      <c r="C72" s="236">
        <f>'[6]TC 12'!C69</f>
        <v>0</v>
      </c>
      <c r="D72" s="236">
        <f>'[6]TC 12'!D69</f>
        <v>0</v>
      </c>
      <c r="E72" s="236">
        <f>'[6]TC 12'!E69</f>
        <v>0</v>
      </c>
      <c r="F72" s="236">
        <f>'[6]TC 12'!F69</f>
        <v>0</v>
      </c>
      <c r="G72" s="236">
        <f>'[6]TC 12'!G69</f>
        <v>0</v>
      </c>
      <c r="H72" s="236">
        <f>'[6]TC 12'!H69</f>
        <v>0</v>
      </c>
      <c r="I72" s="236">
        <f>'[6]TC 12'!I69</f>
        <v>0</v>
      </c>
      <c r="J72" s="236">
        <f>'[6]TC 12'!J69</f>
        <v>0</v>
      </c>
      <c r="K72" s="236">
        <f>'[6]TC 12'!K69</f>
        <v>0</v>
      </c>
      <c r="L72" s="236">
        <f>'[6]TC 12'!L69</f>
        <v>0</v>
      </c>
      <c r="M72" s="236">
        <f>'[6]TC 12'!M69</f>
        <v>0</v>
      </c>
      <c r="N72" s="236">
        <f>'[6]TC 12'!N69</f>
        <v>0</v>
      </c>
      <c r="O72" s="236">
        <f>'[6]TC 12'!O69</f>
        <v>0</v>
      </c>
      <c r="P72" s="236">
        <f>'[6]TC 12'!P69</f>
        <v>0</v>
      </c>
      <c r="Q72" s="236">
        <f>'[6]TC 12'!Q69</f>
        <v>0</v>
      </c>
      <c r="R72" s="236">
        <f>'[6]TC 12'!R69</f>
        <v>0</v>
      </c>
      <c r="S72" s="236">
        <f>'[6]TC 12'!S69</f>
        <v>0</v>
      </c>
      <c r="T72" s="236">
        <f>'[6]TC 12'!T69</f>
        <v>0</v>
      </c>
      <c r="U72" s="236">
        <f>'[6]TC 12'!U69</f>
        <v>0</v>
      </c>
    </row>
    <row r="73" spans="1:21" s="221" customFormat="1" ht="15.75" customHeight="1">
      <c r="A73" s="222">
        <v>56</v>
      </c>
      <c r="B73" s="223" t="str">
        <f>'[6]TC 12'!B70</f>
        <v>Tuyên Quang</v>
      </c>
      <c r="C73" s="236">
        <f>'[6]TC 12'!C70</f>
        <v>0</v>
      </c>
      <c r="D73" s="236">
        <f>'[6]TC 12'!D70</f>
        <v>0</v>
      </c>
      <c r="E73" s="236">
        <f>'[6]TC 12'!E70</f>
        <v>0</v>
      </c>
      <c r="F73" s="236">
        <f>'[6]TC 12'!F70</f>
        <v>0</v>
      </c>
      <c r="G73" s="236">
        <f>'[6]TC 12'!G70</f>
        <v>0</v>
      </c>
      <c r="H73" s="236">
        <f>'[6]TC 12'!H70</f>
        <v>0</v>
      </c>
      <c r="I73" s="236">
        <f>'[6]TC 12'!I70</f>
        <v>0</v>
      </c>
      <c r="J73" s="236">
        <f>'[6]TC 12'!J70</f>
        <v>0</v>
      </c>
      <c r="K73" s="236">
        <f>'[6]TC 12'!K70</f>
        <v>0</v>
      </c>
      <c r="L73" s="236">
        <f>'[6]TC 12'!L70</f>
        <v>0</v>
      </c>
      <c r="M73" s="236">
        <f>'[6]TC 12'!M70</f>
        <v>0</v>
      </c>
      <c r="N73" s="236">
        <f>'[6]TC 12'!N70</f>
        <v>0</v>
      </c>
      <c r="O73" s="236">
        <f>'[6]TC 12'!O70</f>
        <v>0</v>
      </c>
      <c r="P73" s="236">
        <f>'[6]TC 12'!P70</f>
        <v>0</v>
      </c>
      <c r="Q73" s="236">
        <f>'[6]TC 12'!Q70</f>
        <v>0</v>
      </c>
      <c r="R73" s="236">
        <f>'[6]TC 12'!R70</f>
        <v>0</v>
      </c>
      <c r="S73" s="236">
        <f>'[6]TC 12'!S70</f>
        <v>0</v>
      </c>
      <c r="T73" s="236">
        <f>'[6]TC 12'!T70</f>
        <v>0</v>
      </c>
      <c r="U73" s="236">
        <f>'[6]TC 12'!U70</f>
        <v>0</v>
      </c>
    </row>
    <row r="74" spans="1:21" s="221" customFormat="1" ht="15.75" customHeight="1">
      <c r="A74" s="222">
        <v>57</v>
      </c>
      <c r="B74" s="223" t="str">
        <f>'[6]TC 12'!B71</f>
        <v>Thái Bình</v>
      </c>
      <c r="C74" s="236">
        <f>'[6]TC 12'!C71</f>
        <v>0</v>
      </c>
      <c r="D74" s="236">
        <f>'[6]TC 12'!D71</f>
        <v>0</v>
      </c>
      <c r="E74" s="236">
        <f>'[6]TC 12'!E71</f>
        <v>0</v>
      </c>
      <c r="F74" s="236">
        <f>'[6]TC 12'!F71</f>
        <v>0</v>
      </c>
      <c r="G74" s="236">
        <f>'[6]TC 12'!G71</f>
        <v>0</v>
      </c>
      <c r="H74" s="236">
        <f>'[6]TC 12'!H71</f>
        <v>0</v>
      </c>
      <c r="I74" s="236">
        <f>'[6]TC 12'!I71</f>
        <v>0</v>
      </c>
      <c r="J74" s="236">
        <f>'[6]TC 12'!J71</f>
        <v>0</v>
      </c>
      <c r="K74" s="236">
        <f>'[6]TC 12'!K71</f>
        <v>0</v>
      </c>
      <c r="L74" s="236">
        <f>'[6]TC 12'!L71</f>
        <v>0</v>
      </c>
      <c r="M74" s="236">
        <f>'[6]TC 12'!M71</f>
        <v>0</v>
      </c>
      <c r="N74" s="236">
        <f>'[6]TC 12'!N71</f>
        <v>0</v>
      </c>
      <c r="O74" s="236">
        <f>'[6]TC 12'!O71</f>
        <v>0</v>
      </c>
      <c r="P74" s="236">
        <f>'[6]TC 12'!P71</f>
        <v>0</v>
      </c>
      <c r="Q74" s="236">
        <f>'[6]TC 12'!Q71</f>
        <v>0</v>
      </c>
      <c r="R74" s="236">
        <f>'[6]TC 12'!R71</f>
        <v>0</v>
      </c>
      <c r="S74" s="236">
        <f>'[6]TC 12'!S71</f>
        <v>0</v>
      </c>
      <c r="T74" s="236">
        <f>'[6]TC 12'!T71</f>
        <v>0</v>
      </c>
      <c r="U74" s="236">
        <f>'[6]TC 12'!U71</f>
        <v>0</v>
      </c>
    </row>
    <row r="75" spans="1:21" s="221" customFormat="1" ht="15.75" customHeight="1">
      <c r="A75" s="222">
        <v>58</v>
      </c>
      <c r="B75" s="223" t="str">
        <f>'[6]TC 12'!B72</f>
        <v>Thái Nguyên</v>
      </c>
      <c r="C75" s="236">
        <f>'[6]TC 12'!C72</f>
        <v>7</v>
      </c>
      <c r="D75" s="236">
        <f>'[6]TC 12'!D72</f>
        <v>2</v>
      </c>
      <c r="E75" s="236">
        <f>'[6]TC 12'!E72</f>
        <v>5</v>
      </c>
      <c r="F75" s="236">
        <f>'[6]TC 12'!F72</f>
        <v>4</v>
      </c>
      <c r="G75" s="236">
        <f>'[6]TC 12'!G72</f>
        <v>2</v>
      </c>
      <c r="H75" s="236">
        <f>'[6]TC 12'!H72</f>
        <v>2</v>
      </c>
      <c r="I75" s="236">
        <f>'[6]TC 12'!I72</f>
        <v>4</v>
      </c>
      <c r="J75" s="236">
        <f>'[6]TC 12'!J72</f>
        <v>3</v>
      </c>
      <c r="K75" s="236">
        <f>'[6]TC 12'!K72</f>
        <v>1</v>
      </c>
      <c r="L75" s="236">
        <f>'[6]TC 12'!L72</f>
        <v>0</v>
      </c>
      <c r="M75" s="236">
        <f>'[6]TC 12'!M72</f>
        <v>0</v>
      </c>
      <c r="N75" s="236">
        <f>'[6]TC 12'!N72</f>
        <v>0</v>
      </c>
      <c r="O75" s="236">
        <f>'[6]TC 12'!O72</f>
        <v>0</v>
      </c>
      <c r="P75" s="236">
        <f>'[6]TC 12'!P72</f>
        <v>4</v>
      </c>
      <c r="Q75" s="236">
        <f>'[6]TC 12'!Q72</f>
        <v>0</v>
      </c>
      <c r="R75" s="236">
        <f>'[6]TC 12'!R72</f>
        <v>0</v>
      </c>
      <c r="S75" s="236">
        <f>'[6]TC 12'!S72</f>
        <v>0</v>
      </c>
      <c r="T75" s="236">
        <f>'[6]TC 12'!T72</f>
        <v>3</v>
      </c>
      <c r="U75" s="236">
        <f>'[6]TC 12'!U72</f>
        <v>1</v>
      </c>
    </row>
    <row r="76" spans="1:21" s="221" customFormat="1" ht="15.75" customHeight="1">
      <c r="A76" s="222">
        <v>59</v>
      </c>
      <c r="B76" s="223" t="str">
        <f>'[6]TC 12'!B73</f>
        <v>Thanh Hóa</v>
      </c>
      <c r="C76" s="236">
        <f>'[6]TC 12'!C73</f>
        <v>0</v>
      </c>
      <c r="D76" s="236">
        <f>'[6]TC 12'!D73</f>
        <v>0</v>
      </c>
      <c r="E76" s="236">
        <f>'[6]TC 12'!E73</f>
        <v>0</v>
      </c>
      <c r="F76" s="236">
        <f>'[6]TC 12'!F73</f>
        <v>0</v>
      </c>
      <c r="G76" s="236">
        <f>'[6]TC 12'!G73</f>
        <v>0</v>
      </c>
      <c r="H76" s="236">
        <f>'[6]TC 12'!H73</f>
        <v>0</v>
      </c>
      <c r="I76" s="236">
        <f>'[6]TC 12'!I73</f>
        <v>0</v>
      </c>
      <c r="J76" s="236">
        <f>'[6]TC 12'!J73</f>
        <v>0</v>
      </c>
      <c r="K76" s="236">
        <f>'[6]TC 12'!K73</f>
        <v>0</v>
      </c>
      <c r="L76" s="236">
        <f>'[6]TC 12'!L73</f>
        <v>0</v>
      </c>
      <c r="M76" s="236">
        <f>'[6]TC 12'!M73</f>
        <v>0</v>
      </c>
      <c r="N76" s="236">
        <f>'[6]TC 12'!N73</f>
        <v>0</v>
      </c>
      <c r="O76" s="236">
        <f>'[6]TC 12'!O73</f>
        <v>0</v>
      </c>
      <c r="P76" s="236">
        <f>'[6]TC 12'!P73</f>
        <v>0</v>
      </c>
      <c r="Q76" s="236">
        <f>'[6]TC 12'!Q73</f>
        <v>0</v>
      </c>
      <c r="R76" s="236">
        <f>'[6]TC 12'!R73</f>
        <v>0</v>
      </c>
      <c r="S76" s="236">
        <f>'[6]TC 12'!S73</f>
        <v>0</v>
      </c>
      <c r="T76" s="236">
        <f>'[6]TC 12'!T73</f>
        <v>0</v>
      </c>
      <c r="U76" s="236">
        <f>'[6]TC 12'!U73</f>
        <v>0</v>
      </c>
    </row>
    <row r="77" spans="1:21" s="221" customFormat="1" ht="15.75" customHeight="1">
      <c r="A77" s="222">
        <v>60</v>
      </c>
      <c r="B77" s="223" t="str">
        <f>'[6]TC 12'!B74</f>
        <v>Trà Vinh</v>
      </c>
      <c r="C77" s="236">
        <f>'[6]TC 12'!C74</f>
        <v>4</v>
      </c>
      <c r="D77" s="236">
        <f>'[6]TC 12'!D74</f>
        <v>2</v>
      </c>
      <c r="E77" s="236">
        <f>'[6]TC 12'!E74</f>
        <v>2</v>
      </c>
      <c r="F77" s="236">
        <f>'[6]TC 12'!F74</f>
        <v>4</v>
      </c>
      <c r="G77" s="236">
        <f>'[6]TC 12'!G74</f>
        <v>2</v>
      </c>
      <c r="H77" s="236">
        <f>'[6]TC 12'!H74</f>
        <v>2</v>
      </c>
      <c r="I77" s="236">
        <f>'[6]TC 12'!I74</f>
        <v>3</v>
      </c>
      <c r="J77" s="236">
        <f>'[6]TC 12'!J74</f>
        <v>3</v>
      </c>
      <c r="K77" s="236">
        <f>'[6]TC 12'!K74</f>
        <v>0</v>
      </c>
      <c r="L77" s="236">
        <f>'[6]TC 12'!L74</f>
        <v>1</v>
      </c>
      <c r="M77" s="236">
        <f>'[6]TC 12'!M74</f>
        <v>0</v>
      </c>
      <c r="N77" s="236">
        <f>'[6]TC 12'!N74</f>
        <v>1</v>
      </c>
      <c r="O77" s="236">
        <f>'[6]TC 12'!O74</f>
        <v>0</v>
      </c>
      <c r="P77" s="236">
        <f>'[6]TC 12'!P74</f>
        <v>3</v>
      </c>
      <c r="Q77" s="236">
        <f>'[6]TC 12'!Q74</f>
        <v>0</v>
      </c>
      <c r="R77" s="236">
        <f>'[6]TC 12'!R74</f>
        <v>0</v>
      </c>
      <c r="S77" s="236">
        <f>'[6]TC 12'!S74</f>
        <v>0</v>
      </c>
      <c r="T77" s="236">
        <f>'[6]TC 12'!T74</f>
        <v>1</v>
      </c>
      <c r="U77" s="236">
        <f>'[6]TC 12'!U74</f>
        <v>2</v>
      </c>
    </row>
    <row r="78" spans="1:21" s="221" customFormat="1" ht="15.75" customHeight="1">
      <c r="A78" s="222">
        <v>61</v>
      </c>
      <c r="B78" s="223" t="str">
        <f>'[6]TC 12'!B75</f>
        <v>Vĩnh Long</v>
      </c>
      <c r="C78" s="236">
        <f>'[6]TC 12'!C75</f>
        <v>0</v>
      </c>
      <c r="D78" s="236">
        <f>'[6]TC 12'!D75</f>
        <v>0</v>
      </c>
      <c r="E78" s="236">
        <f>'[6]TC 12'!E75</f>
        <v>0</v>
      </c>
      <c r="F78" s="236">
        <f>'[6]TC 12'!F75</f>
        <v>0</v>
      </c>
      <c r="G78" s="236">
        <f>'[6]TC 12'!G75</f>
        <v>0</v>
      </c>
      <c r="H78" s="236">
        <f>'[6]TC 12'!H75</f>
        <v>0</v>
      </c>
      <c r="I78" s="236">
        <f>'[6]TC 12'!I75</f>
        <v>0</v>
      </c>
      <c r="J78" s="236">
        <f>'[6]TC 12'!J75</f>
        <v>0</v>
      </c>
      <c r="K78" s="236">
        <f>'[6]TC 12'!K75</f>
        <v>0</v>
      </c>
      <c r="L78" s="236">
        <f>'[6]TC 12'!L75</f>
        <v>0</v>
      </c>
      <c r="M78" s="236">
        <f>'[6]TC 12'!M75</f>
        <v>0</v>
      </c>
      <c r="N78" s="236">
        <f>'[6]TC 12'!N75</f>
        <v>0</v>
      </c>
      <c r="O78" s="236">
        <f>'[6]TC 12'!O75</f>
        <v>0</v>
      </c>
      <c r="P78" s="236">
        <f>'[6]TC 12'!P75</f>
        <v>0</v>
      </c>
      <c r="Q78" s="236">
        <f>'[6]TC 12'!Q75</f>
        <v>0</v>
      </c>
      <c r="R78" s="236">
        <f>'[6]TC 12'!R75</f>
        <v>0</v>
      </c>
      <c r="S78" s="236">
        <f>'[6]TC 12'!S75</f>
        <v>0</v>
      </c>
      <c r="T78" s="236">
        <f>'[6]TC 12'!T75</f>
        <v>0</v>
      </c>
      <c r="U78" s="236">
        <f>'[6]TC 12'!U75</f>
        <v>0</v>
      </c>
    </row>
    <row r="79" spans="1:21" s="221" customFormat="1" ht="15.75" customHeight="1">
      <c r="A79" s="222">
        <v>62</v>
      </c>
      <c r="B79" s="223" t="str">
        <f>'[6]TC 12'!B76</f>
        <v>Vĩnh Phúc</v>
      </c>
      <c r="C79" s="236">
        <f>'[6]TC 12'!C76</f>
        <v>4</v>
      </c>
      <c r="D79" s="236">
        <f>'[6]TC 12'!D76</f>
        <v>1</v>
      </c>
      <c r="E79" s="236">
        <f>'[6]TC 12'!E76</f>
        <v>3</v>
      </c>
      <c r="F79" s="236">
        <f>'[6]TC 12'!F76</f>
        <v>4</v>
      </c>
      <c r="G79" s="236">
        <f>'[6]TC 12'!G76</f>
        <v>1</v>
      </c>
      <c r="H79" s="236">
        <f>'[6]TC 12'!H76</f>
        <v>3</v>
      </c>
      <c r="I79" s="236">
        <f>'[6]TC 12'!I76</f>
        <v>1</v>
      </c>
      <c r="J79" s="236">
        <f>'[6]TC 12'!J76</f>
        <v>1</v>
      </c>
      <c r="K79" s="236">
        <f>'[6]TC 12'!K76</f>
        <v>0</v>
      </c>
      <c r="L79" s="236">
        <f>'[6]TC 12'!L76</f>
        <v>3</v>
      </c>
      <c r="M79" s="236">
        <f>'[6]TC 12'!M76</f>
        <v>0</v>
      </c>
      <c r="N79" s="236">
        <f>'[6]TC 12'!N76</f>
        <v>3</v>
      </c>
      <c r="O79" s="236">
        <f>'[6]TC 12'!O76</f>
        <v>0</v>
      </c>
      <c r="P79" s="236">
        <f>'[6]TC 12'!P76</f>
        <v>1</v>
      </c>
      <c r="Q79" s="236">
        <f>'[6]TC 12'!Q76</f>
        <v>0</v>
      </c>
      <c r="R79" s="236">
        <f>'[6]TC 12'!R76</f>
        <v>0</v>
      </c>
      <c r="S79" s="236">
        <f>'[6]TC 12'!S76</f>
        <v>1</v>
      </c>
      <c r="T79" s="236">
        <f>'[6]TC 12'!T76</f>
        <v>0</v>
      </c>
      <c r="U79" s="236">
        <f>'[6]TC 12'!U76</f>
        <v>0</v>
      </c>
    </row>
    <row r="80" spans="1:21" s="221" customFormat="1" ht="15.75" customHeight="1">
      <c r="A80" s="222">
        <v>63</v>
      </c>
      <c r="B80" s="223" t="str">
        <f>'[6]TC 12'!B77</f>
        <v>Yên Bái</v>
      </c>
      <c r="C80" s="236">
        <f>'[6]TC 12'!C77</f>
        <v>0</v>
      </c>
      <c r="D80" s="236">
        <f>'[6]TC 12'!D77</f>
        <v>0</v>
      </c>
      <c r="E80" s="236">
        <f>'[6]TC 12'!E77</f>
        <v>0</v>
      </c>
      <c r="F80" s="236">
        <f>'[6]TC 12'!F77</f>
        <v>0</v>
      </c>
      <c r="G80" s="236">
        <f>'[6]TC 12'!G77</f>
        <v>0</v>
      </c>
      <c r="H80" s="236">
        <f>'[6]TC 12'!H77</f>
        <v>0</v>
      </c>
      <c r="I80" s="236">
        <f>'[6]TC 12'!I77</f>
        <v>0</v>
      </c>
      <c r="J80" s="236">
        <f>'[6]TC 12'!J77</f>
        <v>0</v>
      </c>
      <c r="K80" s="236">
        <f>'[6]TC 12'!K77</f>
        <v>0</v>
      </c>
      <c r="L80" s="236">
        <f>'[6]TC 12'!L77</f>
        <v>0</v>
      </c>
      <c r="M80" s="236">
        <f>'[6]TC 12'!M77</f>
        <v>0</v>
      </c>
      <c r="N80" s="236">
        <f>'[6]TC 12'!N77</f>
        <v>0</v>
      </c>
      <c r="O80" s="236">
        <f>'[6]TC 12'!O77</f>
        <v>0</v>
      </c>
      <c r="P80" s="236">
        <f>'[6]TC 12'!P77</f>
        <v>0</v>
      </c>
      <c r="Q80" s="236">
        <f>'[6]TC 12'!Q77</f>
        <v>0</v>
      </c>
      <c r="R80" s="236">
        <f>'[6]TC 12'!R77</f>
        <v>0</v>
      </c>
      <c r="S80" s="236">
        <f>'[6]TC 12'!S77</f>
        <v>0</v>
      </c>
      <c r="T80" s="236">
        <f>'[6]TC 12'!T77</f>
        <v>0</v>
      </c>
      <c r="U80" s="236">
        <f>'[6]TC 12'!U77</f>
        <v>0</v>
      </c>
    </row>
    <row r="81" spans="1:21" ht="15.75" customHeight="1">
      <c r="A81" s="225"/>
      <c r="B81" s="7"/>
      <c r="C81" s="7"/>
      <c r="D81" s="7"/>
      <c r="E81" s="7"/>
      <c r="F81" s="7"/>
      <c r="G81" s="7"/>
      <c r="H81" s="7"/>
      <c r="I81" s="7"/>
      <c r="J81" s="7"/>
      <c r="K81" s="7"/>
      <c r="L81" s="7"/>
      <c r="M81" s="7"/>
      <c r="N81" s="7"/>
      <c r="O81" s="7"/>
      <c r="P81" s="487" t="str">
        <f>TT!B8</f>
        <v>Hà Nội, ngày 10 tháng 01 năm 2017</v>
      </c>
      <c r="Q81" s="487"/>
      <c r="R81" s="487"/>
      <c r="S81" s="487"/>
      <c r="T81" s="487"/>
      <c r="U81" s="487"/>
    </row>
    <row r="82" spans="2:20" ht="15.75">
      <c r="B82" s="456" t="s">
        <v>372</v>
      </c>
      <c r="C82" s="456"/>
      <c r="D82" s="456"/>
      <c r="E82" s="156"/>
      <c r="F82" s="156"/>
      <c r="G82" s="156"/>
      <c r="H82" s="156"/>
      <c r="I82" s="7"/>
      <c r="J82" s="7"/>
      <c r="K82" s="7"/>
      <c r="L82" s="7"/>
      <c r="M82" s="7"/>
      <c r="N82" s="7"/>
      <c r="O82" s="7"/>
      <c r="P82" s="463" t="str">
        <f>TT!B5</f>
        <v>KT. GIÁM ĐỐC</v>
      </c>
      <c r="Q82" s="463"/>
      <c r="R82" s="463"/>
      <c r="S82" s="217"/>
      <c r="T82" s="7"/>
    </row>
    <row r="83" spans="2:20" ht="15.75">
      <c r="B83" s="143"/>
      <c r="C83" s="143"/>
      <c r="D83" s="143"/>
      <c r="E83" s="156"/>
      <c r="F83" s="7"/>
      <c r="G83" s="7"/>
      <c r="H83" s="7"/>
      <c r="I83" s="7"/>
      <c r="J83" s="7"/>
      <c r="K83" s="7"/>
      <c r="L83" s="7"/>
      <c r="M83" s="7"/>
      <c r="N83" s="7"/>
      <c r="O83" s="7"/>
      <c r="P83" s="463" t="s">
        <v>514</v>
      </c>
      <c r="Q83" s="463"/>
      <c r="R83" s="463"/>
      <c r="S83" s="217"/>
      <c r="T83" s="7"/>
    </row>
    <row r="84" spans="2:20" ht="15.75">
      <c r="B84" s="143"/>
      <c r="C84" s="143"/>
      <c r="D84" s="143"/>
      <c r="E84" s="156"/>
      <c r="F84" s="7"/>
      <c r="G84" s="7"/>
      <c r="H84" s="7"/>
      <c r="I84" s="7"/>
      <c r="J84" s="7"/>
      <c r="K84" s="7"/>
      <c r="L84" s="7"/>
      <c r="M84" s="7"/>
      <c r="N84" s="7"/>
      <c r="O84" s="7"/>
      <c r="P84" s="143"/>
      <c r="Q84" s="143"/>
      <c r="R84" s="143"/>
      <c r="S84" s="217"/>
      <c r="T84" s="7"/>
    </row>
    <row r="85" spans="2:20" ht="15.75">
      <c r="B85" s="143"/>
      <c r="C85" s="143"/>
      <c r="D85" s="143"/>
      <c r="E85" s="156"/>
      <c r="F85" s="7"/>
      <c r="G85" s="7"/>
      <c r="H85" s="7"/>
      <c r="I85" s="7"/>
      <c r="J85" s="7"/>
      <c r="K85" s="7"/>
      <c r="L85" s="7"/>
      <c r="M85" s="7"/>
      <c r="N85" s="7"/>
      <c r="O85" s="7"/>
      <c r="P85" s="143"/>
      <c r="Q85" s="143"/>
      <c r="R85" s="143"/>
      <c r="S85" s="217"/>
      <c r="T85" s="7"/>
    </row>
    <row r="86" spans="2:20" ht="15.75">
      <c r="B86" s="143"/>
      <c r="C86" s="143"/>
      <c r="D86" s="143"/>
      <c r="E86" s="156"/>
      <c r="F86" s="7"/>
      <c r="G86" s="7"/>
      <c r="H86" s="7"/>
      <c r="I86" s="7"/>
      <c r="J86" s="7"/>
      <c r="K86" s="7"/>
      <c r="L86" s="7"/>
      <c r="M86" s="7"/>
      <c r="N86" s="7"/>
      <c r="O86" s="7"/>
      <c r="P86" s="143"/>
      <c r="Q86" s="143"/>
      <c r="R86" s="143"/>
      <c r="S86" s="217"/>
      <c r="T86" s="7"/>
    </row>
    <row r="87" spans="2:20" ht="15.75">
      <c r="B87" s="143"/>
      <c r="C87" s="143"/>
      <c r="D87" s="143"/>
      <c r="E87" s="156"/>
      <c r="F87" s="7"/>
      <c r="G87" s="7"/>
      <c r="H87" s="7"/>
      <c r="I87" s="7"/>
      <c r="J87" s="7"/>
      <c r="K87" s="7"/>
      <c r="L87" s="7"/>
      <c r="M87" s="7"/>
      <c r="N87" s="7"/>
      <c r="O87" s="7"/>
      <c r="P87" s="143"/>
      <c r="Q87" s="143"/>
      <c r="R87" s="143"/>
      <c r="S87" s="217"/>
      <c r="T87" s="7"/>
    </row>
    <row r="88" spans="2:20" ht="15.75">
      <c r="B88" s="456" t="str">
        <f>TT!B7</f>
        <v>Đinh Nam Hải</v>
      </c>
      <c r="C88" s="456"/>
      <c r="D88" s="456"/>
      <c r="E88" s="156"/>
      <c r="F88" s="7"/>
      <c r="G88" s="7"/>
      <c r="H88" s="7"/>
      <c r="I88" s="7"/>
      <c r="J88" s="7"/>
      <c r="K88" s="7"/>
      <c r="L88" s="7"/>
      <c r="M88" s="7"/>
      <c r="N88" s="7"/>
      <c r="O88" s="7"/>
      <c r="P88" s="463" t="str">
        <f>TT!B6</f>
        <v>Nguyễn Đình Vĩnh</v>
      </c>
      <c r="Q88" s="463"/>
      <c r="R88" s="463"/>
      <c r="S88" s="217"/>
      <c r="T88" s="7"/>
    </row>
    <row r="89" spans="2:20" ht="15.75">
      <c r="B89" s="7"/>
      <c r="C89" s="7"/>
      <c r="D89" s="156"/>
      <c r="E89" s="156"/>
      <c r="F89" s="7"/>
      <c r="G89" s="7"/>
      <c r="H89" s="7"/>
      <c r="I89" s="217"/>
      <c r="J89" s="217"/>
      <c r="K89" s="217"/>
      <c r="L89" s="217"/>
      <c r="M89" s="7"/>
      <c r="N89" s="7"/>
      <c r="O89" s="7"/>
      <c r="P89" s="7"/>
      <c r="Q89" s="7"/>
      <c r="R89" s="7"/>
      <c r="S89" s="7"/>
      <c r="T89" s="7"/>
    </row>
  </sheetData>
  <sheetProtection/>
  <mergeCells count="49">
    <mergeCell ref="A5:U5"/>
    <mergeCell ref="A6:U6"/>
    <mergeCell ref="B8:B13"/>
    <mergeCell ref="A8:A13"/>
    <mergeCell ref="A14:B14"/>
    <mergeCell ref="I11:I13"/>
    <mergeCell ref="J11:K11"/>
    <mergeCell ref="K12:K13"/>
    <mergeCell ref="O12:O13"/>
    <mergeCell ref="L11:L13"/>
    <mergeCell ref="G11:H11"/>
    <mergeCell ref="I10:K10"/>
    <mergeCell ref="M11:O11"/>
    <mergeCell ref="A17:B17"/>
    <mergeCell ref="D12:D13"/>
    <mergeCell ref="E12:E13"/>
    <mergeCell ref="C11:C13"/>
    <mergeCell ref="D11:E11"/>
    <mergeCell ref="G12:G13"/>
    <mergeCell ref="S10:S13"/>
    <mergeCell ref="U10:U13"/>
    <mergeCell ref="C8:E10"/>
    <mergeCell ref="A15:B15"/>
    <mergeCell ref="A16:B16"/>
    <mergeCell ref="T10:T13"/>
    <mergeCell ref="F9:H10"/>
    <mergeCell ref="L10:O10"/>
    <mergeCell ref="Q10:Q13"/>
    <mergeCell ref="R10:R13"/>
    <mergeCell ref="A1:H1"/>
    <mergeCell ref="A2:H2"/>
    <mergeCell ref="B82:D82"/>
    <mergeCell ref="P82:R82"/>
    <mergeCell ref="I9:O9"/>
    <mergeCell ref="F11:F13"/>
    <mergeCell ref="P7:U7"/>
    <mergeCell ref="P8:U8"/>
    <mergeCell ref="M12:M13"/>
    <mergeCell ref="N12:N13"/>
    <mergeCell ref="P83:R83"/>
    <mergeCell ref="B88:D88"/>
    <mergeCell ref="P88:R88"/>
    <mergeCell ref="P81:U81"/>
    <mergeCell ref="A3:U4"/>
    <mergeCell ref="H12:H13"/>
    <mergeCell ref="F8:O8"/>
    <mergeCell ref="J12:J13"/>
    <mergeCell ref="P9:P13"/>
    <mergeCell ref="Q9:U9"/>
  </mergeCells>
  <printOptions/>
  <pageMargins left="0.32" right="0.2362204724409449" top="0.4724409448818898" bottom="0.5118110236220472" header="0.31496062992125984" footer="0.31496062992125984"/>
  <pageSetup horizontalDpi="600" verticalDpi="600" orientation="landscape"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N85"/>
  <sheetViews>
    <sheetView view="pageBreakPreview" zoomScaleSheetLayoutView="100" workbookViewId="0" topLeftCell="A73">
      <selection activeCell="H78" sqref="H78:J78"/>
    </sheetView>
  </sheetViews>
  <sheetFormatPr defaultColWidth="9.00390625" defaultRowHeight="15.75"/>
  <cols>
    <col min="1" max="1" width="4.25390625" style="62" customWidth="1"/>
    <col min="2" max="2" width="18.75390625" style="62" customWidth="1"/>
    <col min="3" max="3" width="12.875" style="62" customWidth="1"/>
    <col min="4" max="4" width="16.00390625" style="62" customWidth="1"/>
    <col min="5" max="5" width="12.00390625" style="62" customWidth="1"/>
    <col min="6" max="6" width="12.875" style="62" customWidth="1"/>
    <col min="7" max="7" width="14.00390625" style="62" customWidth="1"/>
    <col min="8" max="8" width="13.875" style="62" customWidth="1"/>
    <col min="9" max="10" width="12.875" style="62" customWidth="1"/>
    <col min="11" max="12" width="0" style="62" hidden="1" customWidth="1"/>
    <col min="13" max="16384" width="9.00390625" style="62" customWidth="1"/>
  </cols>
  <sheetData>
    <row r="1" spans="2:5" ht="15" customHeight="1">
      <c r="B1" s="539" t="s">
        <v>383</v>
      </c>
      <c r="C1" s="539"/>
      <c r="D1" s="539"/>
      <c r="E1" s="539"/>
    </row>
    <row r="2" spans="2:5" ht="30.75" customHeight="1">
      <c r="B2" s="540" t="s">
        <v>385</v>
      </c>
      <c r="C2" s="540"/>
      <c r="D2" s="540"/>
      <c r="E2" s="540"/>
    </row>
    <row r="3" spans="1:10" ht="38.25" customHeight="1">
      <c r="A3" s="480" t="s">
        <v>404</v>
      </c>
      <c r="B3" s="543"/>
      <c r="C3" s="543"/>
      <c r="D3" s="543"/>
      <c r="E3" s="543"/>
      <c r="F3" s="543"/>
      <c r="G3" s="543"/>
      <c r="H3" s="543"/>
      <c r="I3" s="543"/>
      <c r="J3" s="543"/>
    </row>
    <row r="4" spans="1:10" s="250" customFormat="1" ht="23.25" customHeight="1">
      <c r="A4" s="462" t="str">
        <f>TT!B3</f>
        <v>03 tháng năm 2017</v>
      </c>
      <c r="B4" s="480"/>
      <c r="C4" s="480"/>
      <c r="D4" s="480"/>
      <c r="E4" s="480"/>
      <c r="F4" s="480"/>
      <c r="G4" s="480"/>
      <c r="H4" s="480"/>
      <c r="I4" s="480"/>
      <c r="J4" s="480"/>
    </row>
    <row r="5" spans="1:10" s="250" customFormat="1" ht="40.5" customHeight="1">
      <c r="A5" s="481" t="str">
        <f>TT!B4</f>
        <v>(Ban hành kèm theo Báo cáo số  10 /BC-TKDLCT ngày 10 tháng 01 năm 2017 của Trung tâm Thống kê, Quản lý dữ liệu và Ứng dụng công nghệ thông tin)</v>
      </c>
      <c r="B5" s="481"/>
      <c r="C5" s="481"/>
      <c r="D5" s="481"/>
      <c r="E5" s="481"/>
      <c r="F5" s="481"/>
      <c r="G5" s="481"/>
      <c r="H5" s="481"/>
      <c r="I5" s="481"/>
      <c r="J5" s="481"/>
    </row>
    <row r="6" spans="1:10" ht="21" customHeight="1">
      <c r="A6" s="542"/>
      <c r="B6" s="542"/>
      <c r="C6" s="226"/>
      <c r="D6" s="226"/>
      <c r="E6" s="226"/>
      <c r="F6" s="226"/>
      <c r="G6" s="226"/>
      <c r="H6" s="227"/>
      <c r="I6" s="541" t="s">
        <v>8</v>
      </c>
      <c r="J6" s="541"/>
    </row>
    <row r="7" spans="1:10" ht="20.25" customHeight="1">
      <c r="A7" s="533" t="s">
        <v>32</v>
      </c>
      <c r="B7" s="534"/>
      <c r="C7" s="525" t="s">
        <v>228</v>
      </c>
      <c r="D7" s="532"/>
      <c r="E7" s="532"/>
      <c r="F7" s="523" t="s">
        <v>229</v>
      </c>
      <c r="G7" s="524"/>
      <c r="H7" s="524"/>
      <c r="I7" s="525"/>
      <c r="J7" s="532" t="s">
        <v>507</v>
      </c>
    </row>
    <row r="8" spans="1:10" ht="18" customHeight="1">
      <c r="A8" s="535"/>
      <c r="B8" s="536"/>
      <c r="C8" s="544" t="s">
        <v>18</v>
      </c>
      <c r="D8" s="546" t="s">
        <v>7</v>
      </c>
      <c r="E8" s="545"/>
      <c r="F8" s="523" t="s">
        <v>230</v>
      </c>
      <c r="G8" s="524"/>
      <c r="H8" s="525"/>
      <c r="I8" s="521" t="s">
        <v>231</v>
      </c>
      <c r="J8" s="532"/>
    </row>
    <row r="9" spans="1:10" ht="22.5" customHeight="1">
      <c r="A9" s="535"/>
      <c r="B9" s="536"/>
      <c r="C9" s="544"/>
      <c r="D9" s="521" t="s">
        <v>232</v>
      </c>
      <c r="E9" s="521" t="s">
        <v>233</v>
      </c>
      <c r="F9" s="521" t="s">
        <v>17</v>
      </c>
      <c r="G9" s="532" t="s">
        <v>7</v>
      </c>
      <c r="H9" s="532"/>
      <c r="I9" s="526"/>
      <c r="J9" s="532"/>
    </row>
    <row r="10" spans="1:10" ht="31.5" customHeight="1">
      <c r="A10" s="537"/>
      <c r="B10" s="538"/>
      <c r="C10" s="545"/>
      <c r="D10" s="527"/>
      <c r="E10" s="522"/>
      <c r="F10" s="522"/>
      <c r="G10" s="110" t="s">
        <v>234</v>
      </c>
      <c r="H10" s="110" t="s">
        <v>235</v>
      </c>
      <c r="I10" s="522"/>
      <c r="J10" s="532"/>
    </row>
    <row r="11" spans="1:12" ht="19.5" customHeight="1">
      <c r="A11" s="528" t="s">
        <v>6</v>
      </c>
      <c r="B11" s="529"/>
      <c r="C11" s="228">
        <v>1</v>
      </c>
      <c r="D11" s="228">
        <v>2</v>
      </c>
      <c r="E11" s="228">
        <v>3</v>
      </c>
      <c r="F11" s="228">
        <v>4</v>
      </c>
      <c r="G11" s="228">
        <v>5</v>
      </c>
      <c r="H11" s="228">
        <v>6</v>
      </c>
      <c r="I11" s="228">
        <v>7</v>
      </c>
      <c r="J11" s="228">
        <v>8</v>
      </c>
      <c r="K11" s="122">
        <f>F12+I12</f>
        <v>127</v>
      </c>
      <c r="L11" s="122">
        <f aca="true" t="shared" si="0" ref="L11:L42">K11-C12</f>
        <v>0</v>
      </c>
    </row>
    <row r="12" spans="1:12" ht="18" customHeight="1">
      <c r="A12" s="530" t="s">
        <v>236</v>
      </c>
      <c r="B12" s="531"/>
      <c r="C12" s="229">
        <f aca="true" t="shared" si="1" ref="C12:J12">SUM(C13:C75)</f>
        <v>127</v>
      </c>
      <c r="D12" s="229">
        <f t="shared" si="1"/>
        <v>84</v>
      </c>
      <c r="E12" s="229">
        <f t="shared" si="1"/>
        <v>43</v>
      </c>
      <c r="F12" s="229">
        <f t="shared" si="1"/>
        <v>127</v>
      </c>
      <c r="G12" s="229">
        <f t="shared" si="1"/>
        <v>34</v>
      </c>
      <c r="H12" s="229">
        <f t="shared" si="1"/>
        <v>93</v>
      </c>
      <c r="I12" s="229">
        <f t="shared" si="1"/>
        <v>0</v>
      </c>
      <c r="J12" s="229">
        <f t="shared" si="1"/>
        <v>5</v>
      </c>
      <c r="K12" s="122">
        <f aca="true" t="shared" si="2" ref="K12:K74">F13+I13</f>
        <v>0</v>
      </c>
      <c r="L12" s="122">
        <f t="shared" si="0"/>
        <v>0</v>
      </c>
    </row>
    <row r="13" spans="1:12" ht="20.25" customHeight="1">
      <c r="A13" s="230">
        <v>1</v>
      </c>
      <c r="B13" s="343" t="str">
        <f>'[6]DDHC 19'!B9</f>
        <v>An Giang</v>
      </c>
      <c r="C13" s="344">
        <f>'[6]DDHC 19'!C9</f>
        <v>0</v>
      </c>
      <c r="D13" s="344">
        <f>'[6]DDHC 19'!D9</f>
        <v>0</v>
      </c>
      <c r="E13" s="344">
        <f>'[6]DDHC 19'!E9</f>
        <v>0</v>
      </c>
      <c r="F13" s="344">
        <f>'[6]DDHC 19'!F9</f>
        <v>0</v>
      </c>
      <c r="G13" s="344">
        <f>'[6]DDHC 19'!G9</f>
        <v>0</v>
      </c>
      <c r="H13" s="344">
        <f>'[6]DDHC 19'!H9</f>
        <v>0</v>
      </c>
      <c r="I13" s="344">
        <f>'[6]DDHC 19'!I9</f>
        <v>0</v>
      </c>
      <c r="J13" s="344">
        <f>'[6]DDHC 19'!J9</f>
        <v>0</v>
      </c>
      <c r="K13" s="122">
        <f t="shared" si="2"/>
        <v>0</v>
      </c>
      <c r="L13" s="122">
        <f t="shared" si="0"/>
        <v>0</v>
      </c>
    </row>
    <row r="14" spans="1:12" ht="20.25" customHeight="1">
      <c r="A14" s="230">
        <v>2</v>
      </c>
      <c r="B14" s="343" t="str">
        <f>'[6]DDHC 19'!B10</f>
        <v>Bạc Liêu</v>
      </c>
      <c r="C14" s="344">
        <f>'[6]DDHC 19'!C10</f>
        <v>0</v>
      </c>
      <c r="D14" s="344">
        <f>'[6]DDHC 19'!D10</f>
        <v>0</v>
      </c>
      <c r="E14" s="344">
        <f>'[6]DDHC 19'!E10</f>
        <v>0</v>
      </c>
      <c r="F14" s="344">
        <f>'[6]DDHC 19'!F10</f>
        <v>0</v>
      </c>
      <c r="G14" s="344">
        <f>'[6]DDHC 19'!G10</f>
        <v>0</v>
      </c>
      <c r="H14" s="344">
        <f>'[6]DDHC 19'!H10</f>
        <v>0</v>
      </c>
      <c r="I14" s="344">
        <f>'[6]DDHC 19'!I10</f>
        <v>0</v>
      </c>
      <c r="J14" s="344">
        <f>'[6]DDHC 19'!J10</f>
        <v>0</v>
      </c>
      <c r="K14" s="122">
        <f t="shared" si="2"/>
        <v>3</v>
      </c>
      <c r="L14" s="122">
        <f t="shared" si="0"/>
        <v>0</v>
      </c>
    </row>
    <row r="15" spans="1:12" ht="20.25" customHeight="1">
      <c r="A15" s="230">
        <v>3</v>
      </c>
      <c r="B15" s="343" t="str">
        <f>'[6]DDHC 19'!B11</f>
        <v>Bắc Giang</v>
      </c>
      <c r="C15" s="344">
        <f>'[6]DDHC 19'!C11</f>
        <v>3</v>
      </c>
      <c r="D15" s="344">
        <f>'[6]DDHC 19'!D11</f>
        <v>2</v>
      </c>
      <c r="E15" s="344">
        <f>'[6]DDHC 19'!E11</f>
        <v>1</v>
      </c>
      <c r="F15" s="344">
        <f>'[6]DDHC 19'!F11</f>
        <v>3</v>
      </c>
      <c r="G15" s="344">
        <f>'[6]DDHC 19'!G11</f>
        <v>1</v>
      </c>
      <c r="H15" s="344">
        <f>'[6]DDHC 19'!H11</f>
        <v>2</v>
      </c>
      <c r="I15" s="344">
        <f>'[6]DDHC 19'!I11</f>
        <v>0</v>
      </c>
      <c r="J15" s="344">
        <f>'[6]DDHC 19'!J11</f>
        <v>0</v>
      </c>
      <c r="K15" s="122">
        <f t="shared" si="2"/>
        <v>0</v>
      </c>
      <c r="L15" s="122">
        <f t="shared" si="0"/>
        <v>0</v>
      </c>
    </row>
    <row r="16" spans="1:12" ht="20.25" customHeight="1">
      <c r="A16" s="230">
        <v>4</v>
      </c>
      <c r="B16" s="343" t="str">
        <f>'[6]DDHC 19'!B12</f>
        <v>Bắc Kạn</v>
      </c>
      <c r="C16" s="344">
        <f>'[6]DDHC 19'!C12</f>
        <v>0</v>
      </c>
      <c r="D16" s="344">
        <f>'[6]DDHC 19'!D12</f>
        <v>0</v>
      </c>
      <c r="E16" s="344">
        <f>'[6]DDHC 19'!E12</f>
        <v>0</v>
      </c>
      <c r="F16" s="344">
        <f>'[6]DDHC 19'!F12</f>
        <v>0</v>
      </c>
      <c r="G16" s="344">
        <f>'[6]DDHC 19'!G12</f>
        <v>0</v>
      </c>
      <c r="H16" s="344">
        <f>'[6]DDHC 19'!H12</f>
        <v>0</v>
      </c>
      <c r="I16" s="344">
        <f>'[6]DDHC 19'!I12</f>
        <v>0</v>
      </c>
      <c r="J16" s="344">
        <f>'[6]DDHC 19'!J12</f>
        <v>0</v>
      </c>
      <c r="K16" s="122">
        <f t="shared" si="2"/>
        <v>0</v>
      </c>
      <c r="L16" s="122">
        <f t="shared" si="0"/>
        <v>0</v>
      </c>
    </row>
    <row r="17" spans="1:12" ht="20.25" customHeight="1">
      <c r="A17" s="230">
        <v>5</v>
      </c>
      <c r="B17" s="343" t="str">
        <f>'[6]DDHC 19'!B13</f>
        <v>Bắc Ninh</v>
      </c>
      <c r="C17" s="344">
        <f>'[6]DDHC 19'!C13</f>
        <v>0</v>
      </c>
      <c r="D17" s="344">
        <f>'[6]DDHC 19'!D13</f>
        <v>0</v>
      </c>
      <c r="E17" s="344">
        <f>'[6]DDHC 19'!E13</f>
        <v>0</v>
      </c>
      <c r="F17" s="344">
        <f>'[6]DDHC 19'!F13</f>
        <v>0</v>
      </c>
      <c r="G17" s="344">
        <f>'[6]DDHC 19'!G13</f>
        <v>0</v>
      </c>
      <c r="H17" s="344">
        <f>'[6]DDHC 19'!H13</f>
        <v>0</v>
      </c>
      <c r="I17" s="344">
        <f>'[6]DDHC 19'!I13</f>
        <v>0</v>
      </c>
      <c r="J17" s="344">
        <f>'[6]DDHC 19'!J13</f>
        <v>0</v>
      </c>
      <c r="K17" s="122">
        <f t="shared" si="2"/>
        <v>0</v>
      </c>
      <c r="L17" s="122">
        <f t="shared" si="0"/>
        <v>0</v>
      </c>
    </row>
    <row r="18" spans="1:12" ht="20.25" customHeight="1">
      <c r="A18" s="230">
        <v>6</v>
      </c>
      <c r="B18" s="343" t="str">
        <f>'[6]DDHC 19'!B14</f>
        <v>Bến Tre</v>
      </c>
      <c r="C18" s="344">
        <f>'[6]DDHC 19'!C14</f>
        <v>0</v>
      </c>
      <c r="D18" s="344">
        <f>'[6]DDHC 19'!D14</f>
        <v>0</v>
      </c>
      <c r="E18" s="344">
        <f>'[6]DDHC 19'!E14</f>
        <v>0</v>
      </c>
      <c r="F18" s="344">
        <f>'[6]DDHC 19'!F14</f>
        <v>0</v>
      </c>
      <c r="G18" s="344">
        <f>'[6]DDHC 19'!G14</f>
        <v>0</v>
      </c>
      <c r="H18" s="344">
        <f>'[6]DDHC 19'!H14</f>
        <v>0</v>
      </c>
      <c r="I18" s="344">
        <f>'[6]DDHC 19'!I14</f>
        <v>0</v>
      </c>
      <c r="J18" s="344">
        <f>'[6]DDHC 19'!J14</f>
        <v>0</v>
      </c>
      <c r="K18" s="122">
        <f t="shared" si="2"/>
        <v>0</v>
      </c>
      <c r="L18" s="122">
        <f t="shared" si="0"/>
        <v>0</v>
      </c>
    </row>
    <row r="19" spans="1:12" ht="20.25" customHeight="1">
      <c r="A19" s="230">
        <v>7</v>
      </c>
      <c r="B19" s="343" t="str">
        <f>'[6]DDHC 19'!B15</f>
        <v>Bình Dương</v>
      </c>
      <c r="C19" s="344">
        <f>'[6]DDHC 19'!C15</f>
        <v>0</v>
      </c>
      <c r="D19" s="344">
        <f>'[6]DDHC 19'!D15</f>
        <v>0</v>
      </c>
      <c r="E19" s="344">
        <f>'[6]DDHC 19'!E15</f>
        <v>0</v>
      </c>
      <c r="F19" s="344">
        <f>'[6]DDHC 19'!F15</f>
        <v>0</v>
      </c>
      <c r="G19" s="344">
        <f>'[6]DDHC 19'!G15</f>
        <v>0</v>
      </c>
      <c r="H19" s="344">
        <f>'[6]DDHC 19'!H15</f>
        <v>0</v>
      </c>
      <c r="I19" s="344">
        <f>'[6]DDHC 19'!I15</f>
        <v>0</v>
      </c>
      <c r="J19" s="344">
        <f>'[6]DDHC 19'!J15</f>
        <v>0</v>
      </c>
      <c r="K19" s="122">
        <f t="shared" si="2"/>
        <v>0</v>
      </c>
      <c r="L19" s="122">
        <f t="shared" si="0"/>
        <v>0</v>
      </c>
    </row>
    <row r="20" spans="1:12" ht="20.25" customHeight="1">
      <c r="A20" s="230">
        <v>8</v>
      </c>
      <c r="B20" s="343" t="str">
        <f>'[6]DDHC 19'!B16</f>
        <v>Bình Định</v>
      </c>
      <c r="C20" s="344">
        <f>'[6]DDHC 19'!C16</f>
        <v>0</v>
      </c>
      <c r="D20" s="344">
        <f>'[6]DDHC 19'!D16</f>
        <v>0</v>
      </c>
      <c r="E20" s="344">
        <f>'[6]DDHC 19'!E16</f>
        <v>0</v>
      </c>
      <c r="F20" s="344">
        <f>'[6]DDHC 19'!F16</f>
        <v>0</v>
      </c>
      <c r="G20" s="344">
        <f>'[6]DDHC 19'!G16</f>
        <v>0</v>
      </c>
      <c r="H20" s="344">
        <f>'[6]DDHC 19'!H16</f>
        <v>0</v>
      </c>
      <c r="I20" s="344">
        <f>'[6]DDHC 19'!I16</f>
        <v>0</v>
      </c>
      <c r="J20" s="344">
        <f>'[6]DDHC 19'!J16</f>
        <v>0</v>
      </c>
      <c r="K20" s="122">
        <f t="shared" si="2"/>
        <v>6</v>
      </c>
      <c r="L20" s="122">
        <f t="shared" si="0"/>
        <v>0</v>
      </c>
    </row>
    <row r="21" spans="1:12" ht="20.25" customHeight="1">
      <c r="A21" s="230">
        <v>9</v>
      </c>
      <c r="B21" s="343" t="str">
        <f>'[6]DDHC 19'!B17</f>
        <v>Bình Phước</v>
      </c>
      <c r="C21" s="344">
        <f>'[6]DDHC 19'!C17</f>
        <v>6</v>
      </c>
      <c r="D21" s="344">
        <f>'[6]DDHC 19'!D17</f>
        <v>3</v>
      </c>
      <c r="E21" s="344">
        <f>'[6]DDHC 19'!E17</f>
        <v>3</v>
      </c>
      <c r="F21" s="344">
        <f>'[6]DDHC 19'!F17</f>
        <v>6</v>
      </c>
      <c r="G21" s="344">
        <f>'[6]DDHC 19'!G17</f>
        <v>1</v>
      </c>
      <c r="H21" s="344">
        <f>'[6]DDHC 19'!H17</f>
        <v>5</v>
      </c>
      <c r="I21" s="344">
        <f>'[6]DDHC 19'!I17</f>
        <v>0</v>
      </c>
      <c r="J21" s="344">
        <f>'[6]DDHC 19'!J17</f>
        <v>1</v>
      </c>
      <c r="K21" s="122">
        <f t="shared" si="2"/>
        <v>1</v>
      </c>
      <c r="L21" s="122">
        <f t="shared" si="0"/>
        <v>0</v>
      </c>
    </row>
    <row r="22" spans="1:12" ht="20.25" customHeight="1">
      <c r="A22" s="230">
        <v>10</v>
      </c>
      <c r="B22" s="343" t="str">
        <f>'[6]DDHC 19'!B18</f>
        <v>Bình Thuận</v>
      </c>
      <c r="C22" s="344">
        <f>'[6]DDHC 19'!C18</f>
        <v>1</v>
      </c>
      <c r="D22" s="344">
        <f>'[6]DDHC 19'!D18</f>
        <v>0</v>
      </c>
      <c r="E22" s="344">
        <f>'[6]DDHC 19'!E18</f>
        <v>1</v>
      </c>
      <c r="F22" s="344">
        <f>'[6]DDHC 19'!F18</f>
        <v>1</v>
      </c>
      <c r="G22" s="344">
        <f>'[6]DDHC 19'!G18</f>
        <v>1</v>
      </c>
      <c r="H22" s="344">
        <f>'[6]DDHC 19'!H18</f>
        <v>0</v>
      </c>
      <c r="I22" s="344">
        <f>'[6]DDHC 19'!I18</f>
        <v>0</v>
      </c>
      <c r="J22" s="344">
        <f>'[6]DDHC 19'!J18</f>
        <v>0</v>
      </c>
      <c r="K22" s="122">
        <f t="shared" si="2"/>
        <v>9</v>
      </c>
      <c r="L22" s="122">
        <f t="shared" si="0"/>
        <v>0</v>
      </c>
    </row>
    <row r="23" spans="1:12" ht="20.25" customHeight="1">
      <c r="A23" s="230">
        <v>11</v>
      </c>
      <c r="B23" s="343" t="str">
        <f>'[6]DDHC 19'!B19</f>
        <v>BR-Vũng Tàu</v>
      </c>
      <c r="C23" s="344">
        <f>'[6]DDHC 19'!C19</f>
        <v>9</v>
      </c>
      <c r="D23" s="344">
        <f>'[6]DDHC 19'!D19</f>
        <v>3</v>
      </c>
      <c r="E23" s="344">
        <f>'[6]DDHC 19'!E19</f>
        <v>6</v>
      </c>
      <c r="F23" s="344">
        <f>'[6]DDHC 19'!F19</f>
        <v>9</v>
      </c>
      <c r="G23" s="344">
        <f>'[6]DDHC 19'!G19</f>
        <v>1</v>
      </c>
      <c r="H23" s="344">
        <f>'[6]DDHC 19'!H19</f>
        <v>8</v>
      </c>
      <c r="I23" s="344">
        <f>'[6]DDHC 19'!I19</f>
        <v>0</v>
      </c>
      <c r="J23" s="344">
        <f>'[6]DDHC 19'!J19</f>
        <v>1</v>
      </c>
      <c r="K23" s="122">
        <f t="shared" si="2"/>
        <v>6</v>
      </c>
      <c r="L23" s="122">
        <f t="shared" si="0"/>
        <v>0</v>
      </c>
    </row>
    <row r="24" spans="1:12" ht="20.25" customHeight="1">
      <c r="A24" s="230">
        <v>12</v>
      </c>
      <c r="B24" s="343" t="str">
        <f>'[6]DDHC 19'!B20</f>
        <v>Cà Mau</v>
      </c>
      <c r="C24" s="344">
        <f>'[6]DDHC 19'!C20</f>
        <v>6</v>
      </c>
      <c r="D24" s="344">
        <f>'[6]DDHC 19'!D20</f>
        <v>3</v>
      </c>
      <c r="E24" s="344">
        <f>'[6]DDHC 19'!E20</f>
        <v>3</v>
      </c>
      <c r="F24" s="344">
        <f>'[6]DDHC 19'!F20</f>
        <v>6</v>
      </c>
      <c r="G24" s="344">
        <f>'[6]DDHC 19'!G20</f>
        <v>2</v>
      </c>
      <c r="H24" s="344">
        <f>'[6]DDHC 19'!H20</f>
        <v>4</v>
      </c>
      <c r="I24" s="344">
        <f>'[6]DDHC 19'!I20</f>
        <v>0</v>
      </c>
      <c r="J24" s="344">
        <f>'[6]DDHC 19'!J20</f>
        <v>0</v>
      </c>
      <c r="K24" s="122">
        <f t="shared" si="2"/>
        <v>0</v>
      </c>
      <c r="L24" s="122">
        <f t="shared" si="0"/>
        <v>0</v>
      </c>
    </row>
    <row r="25" spans="1:12" ht="20.25" customHeight="1">
      <c r="A25" s="230">
        <v>13</v>
      </c>
      <c r="B25" s="343" t="str">
        <f>'[6]DDHC 19'!B21</f>
        <v>Cao Bằng</v>
      </c>
      <c r="C25" s="344">
        <f>'[6]DDHC 19'!C21</f>
        <v>0</v>
      </c>
      <c r="D25" s="344">
        <f>'[6]DDHC 19'!D21</f>
        <v>0</v>
      </c>
      <c r="E25" s="344">
        <f>'[6]DDHC 19'!E21</f>
        <v>0</v>
      </c>
      <c r="F25" s="344">
        <f>'[6]DDHC 19'!F21</f>
        <v>0</v>
      </c>
      <c r="G25" s="344">
        <f>'[6]DDHC 19'!G21</f>
        <v>0</v>
      </c>
      <c r="H25" s="344">
        <f>'[6]DDHC 19'!H21</f>
        <v>0</v>
      </c>
      <c r="I25" s="344">
        <f>'[6]DDHC 19'!I21</f>
        <v>0</v>
      </c>
      <c r="J25" s="344">
        <f>'[6]DDHC 19'!J21</f>
        <v>0</v>
      </c>
      <c r="K25" s="122">
        <f t="shared" si="2"/>
        <v>0</v>
      </c>
      <c r="L25" s="122">
        <f t="shared" si="0"/>
        <v>0</v>
      </c>
    </row>
    <row r="26" spans="1:12" ht="20.25" customHeight="1">
      <c r="A26" s="230">
        <v>14</v>
      </c>
      <c r="B26" s="343" t="str">
        <f>'[6]DDHC 19'!B22</f>
        <v>Cần Thơ</v>
      </c>
      <c r="C26" s="344">
        <f>'[6]DDHC 19'!C22</f>
        <v>0</v>
      </c>
      <c r="D26" s="344">
        <f>'[6]DDHC 19'!D22</f>
        <v>0</v>
      </c>
      <c r="E26" s="344">
        <f>'[6]DDHC 19'!E22</f>
        <v>0</v>
      </c>
      <c r="F26" s="344">
        <f>'[6]DDHC 19'!F22</f>
        <v>0</v>
      </c>
      <c r="G26" s="344">
        <f>'[6]DDHC 19'!G22</f>
        <v>0</v>
      </c>
      <c r="H26" s="344">
        <f>'[6]DDHC 19'!H22</f>
        <v>0</v>
      </c>
      <c r="I26" s="344">
        <f>'[6]DDHC 19'!I22</f>
        <v>0</v>
      </c>
      <c r="J26" s="344">
        <f>'[6]DDHC 19'!J22</f>
        <v>0</v>
      </c>
      <c r="K26" s="122">
        <f t="shared" si="2"/>
        <v>0</v>
      </c>
      <c r="L26" s="122">
        <f t="shared" si="0"/>
        <v>0</v>
      </c>
    </row>
    <row r="27" spans="1:12" ht="20.25" customHeight="1">
      <c r="A27" s="230">
        <v>15</v>
      </c>
      <c r="B27" s="343" t="str">
        <f>'[6]DDHC 19'!B23</f>
        <v>Đà Nẵng</v>
      </c>
      <c r="C27" s="344">
        <f>'[6]DDHC 19'!C23</f>
        <v>0</v>
      </c>
      <c r="D27" s="344">
        <f>'[6]DDHC 19'!D23</f>
        <v>0</v>
      </c>
      <c r="E27" s="344">
        <f>'[6]DDHC 19'!E23</f>
        <v>0</v>
      </c>
      <c r="F27" s="344">
        <f>'[6]DDHC 19'!F23</f>
        <v>0</v>
      </c>
      <c r="G27" s="344">
        <f>'[6]DDHC 19'!G23</f>
        <v>0</v>
      </c>
      <c r="H27" s="344">
        <f>'[6]DDHC 19'!H23</f>
        <v>0</v>
      </c>
      <c r="I27" s="344">
        <f>'[6]DDHC 19'!I23</f>
        <v>0</v>
      </c>
      <c r="J27" s="344">
        <f>'[6]DDHC 19'!J23</f>
        <v>0</v>
      </c>
      <c r="K27" s="122">
        <f t="shared" si="2"/>
        <v>11</v>
      </c>
      <c r="L27" s="122">
        <f t="shared" si="0"/>
        <v>0</v>
      </c>
    </row>
    <row r="28" spans="1:12" ht="20.25" customHeight="1">
      <c r="A28" s="230">
        <v>16</v>
      </c>
      <c r="B28" s="343" t="str">
        <f>'[6]DDHC 19'!B24</f>
        <v>Đắk Lắc</v>
      </c>
      <c r="C28" s="344">
        <f>'[6]DDHC 19'!C24</f>
        <v>11</v>
      </c>
      <c r="D28" s="344">
        <f>'[6]DDHC 19'!D24</f>
        <v>8</v>
      </c>
      <c r="E28" s="344">
        <f>'[6]DDHC 19'!E24</f>
        <v>3</v>
      </c>
      <c r="F28" s="344">
        <f>'[6]DDHC 19'!F24</f>
        <v>11</v>
      </c>
      <c r="G28" s="344">
        <f>'[6]DDHC 19'!G24</f>
        <v>1</v>
      </c>
      <c r="H28" s="344">
        <f>'[6]DDHC 19'!H24</f>
        <v>10</v>
      </c>
      <c r="I28" s="344">
        <f>'[6]DDHC 19'!I24</f>
        <v>0</v>
      </c>
      <c r="J28" s="344">
        <f>'[6]DDHC 19'!J24</f>
        <v>1</v>
      </c>
      <c r="K28" s="122">
        <f t="shared" si="2"/>
        <v>7</v>
      </c>
      <c r="L28" s="122">
        <f t="shared" si="0"/>
        <v>0</v>
      </c>
    </row>
    <row r="29" spans="1:12" ht="20.25" customHeight="1">
      <c r="A29" s="230">
        <v>17</v>
      </c>
      <c r="B29" s="343" t="str">
        <f>'[6]DDHC 19'!B25</f>
        <v>Đắk Nông</v>
      </c>
      <c r="C29" s="344">
        <f>'[6]DDHC 19'!C25</f>
        <v>7</v>
      </c>
      <c r="D29" s="344">
        <f>'[6]DDHC 19'!D25</f>
        <v>5</v>
      </c>
      <c r="E29" s="344">
        <f>'[6]DDHC 19'!E25</f>
        <v>2</v>
      </c>
      <c r="F29" s="344">
        <f>'[6]DDHC 19'!F25</f>
        <v>7</v>
      </c>
      <c r="G29" s="344">
        <f>'[6]DDHC 19'!G25</f>
        <v>2</v>
      </c>
      <c r="H29" s="344">
        <f>'[6]DDHC 19'!H25</f>
        <v>5</v>
      </c>
      <c r="I29" s="344">
        <f>'[6]DDHC 19'!I25</f>
        <v>0</v>
      </c>
      <c r="J29" s="344">
        <f>'[6]DDHC 19'!J25</f>
        <v>0</v>
      </c>
      <c r="K29" s="122">
        <f t="shared" si="2"/>
        <v>0</v>
      </c>
      <c r="L29" s="122">
        <f t="shared" si="0"/>
        <v>0</v>
      </c>
    </row>
    <row r="30" spans="1:12" ht="20.25" customHeight="1">
      <c r="A30" s="230">
        <v>18</v>
      </c>
      <c r="B30" s="343" t="str">
        <f>'[6]DDHC 19'!B26</f>
        <v>Điện Biên</v>
      </c>
      <c r="C30" s="344">
        <f>'[6]DDHC 19'!C26</f>
        <v>0</v>
      </c>
      <c r="D30" s="344">
        <f>'[6]DDHC 19'!D26</f>
        <v>0</v>
      </c>
      <c r="E30" s="344">
        <f>'[6]DDHC 19'!E26</f>
        <v>0</v>
      </c>
      <c r="F30" s="344">
        <f>'[6]DDHC 19'!F26</f>
        <v>0</v>
      </c>
      <c r="G30" s="344">
        <f>'[6]DDHC 19'!G26</f>
        <v>0</v>
      </c>
      <c r="H30" s="344">
        <f>'[6]DDHC 19'!H26</f>
        <v>0</v>
      </c>
      <c r="I30" s="344">
        <f>'[6]DDHC 19'!I26</f>
        <v>0</v>
      </c>
      <c r="J30" s="344">
        <f>'[6]DDHC 19'!J26</f>
        <v>0</v>
      </c>
      <c r="K30" s="122">
        <f t="shared" si="2"/>
        <v>0</v>
      </c>
      <c r="L30" s="122">
        <f t="shared" si="0"/>
        <v>0</v>
      </c>
    </row>
    <row r="31" spans="1:12" ht="20.25" customHeight="1">
      <c r="A31" s="230">
        <v>19</v>
      </c>
      <c r="B31" s="343" t="str">
        <f>'[6]DDHC 19'!B27</f>
        <v>Đồng Nai</v>
      </c>
      <c r="C31" s="344">
        <f>'[6]DDHC 19'!C27</f>
        <v>0</v>
      </c>
      <c r="D31" s="344">
        <f>'[6]DDHC 19'!D27</f>
        <v>0</v>
      </c>
      <c r="E31" s="344">
        <f>'[6]DDHC 19'!E27</f>
        <v>0</v>
      </c>
      <c r="F31" s="344">
        <f>'[6]DDHC 19'!F27</f>
        <v>0</v>
      </c>
      <c r="G31" s="344">
        <f>'[6]DDHC 19'!G27</f>
        <v>0</v>
      </c>
      <c r="H31" s="344">
        <f>'[6]DDHC 19'!H27</f>
        <v>0</v>
      </c>
      <c r="I31" s="344">
        <f>'[6]DDHC 19'!I27</f>
        <v>0</v>
      </c>
      <c r="J31" s="344">
        <f>'[6]DDHC 19'!J27</f>
        <v>0</v>
      </c>
      <c r="K31" s="122">
        <f t="shared" si="2"/>
        <v>2</v>
      </c>
      <c r="L31" s="122">
        <f t="shared" si="0"/>
        <v>0</v>
      </c>
    </row>
    <row r="32" spans="1:12" ht="20.25" customHeight="1">
      <c r="A32" s="230">
        <v>20</v>
      </c>
      <c r="B32" s="343" t="str">
        <f>'[6]DDHC 19'!B28</f>
        <v>Đồng Tháp</v>
      </c>
      <c r="C32" s="344">
        <f>'[6]DDHC 19'!C28</f>
        <v>2</v>
      </c>
      <c r="D32" s="344">
        <f>'[6]DDHC 19'!D28</f>
        <v>2</v>
      </c>
      <c r="E32" s="344">
        <f>'[6]DDHC 19'!E28</f>
        <v>0</v>
      </c>
      <c r="F32" s="344">
        <f>'[6]DDHC 19'!F28</f>
        <v>2</v>
      </c>
      <c r="G32" s="344">
        <f>'[6]DDHC 19'!G28</f>
        <v>0</v>
      </c>
      <c r="H32" s="344">
        <f>'[6]DDHC 19'!H28</f>
        <v>2</v>
      </c>
      <c r="I32" s="344">
        <f>'[6]DDHC 19'!I28</f>
        <v>0</v>
      </c>
      <c r="J32" s="344">
        <f>'[6]DDHC 19'!J28</f>
        <v>0</v>
      </c>
      <c r="K32" s="122">
        <f t="shared" si="2"/>
        <v>0</v>
      </c>
      <c r="L32" s="122">
        <f t="shared" si="0"/>
        <v>0</v>
      </c>
    </row>
    <row r="33" spans="1:12" ht="20.25" customHeight="1">
      <c r="A33" s="230">
        <v>21</v>
      </c>
      <c r="B33" s="343" t="str">
        <f>'[6]DDHC 19'!B29</f>
        <v>Gia Lai</v>
      </c>
      <c r="C33" s="344">
        <f>'[6]DDHC 19'!C29</f>
        <v>0</v>
      </c>
      <c r="D33" s="344">
        <f>'[6]DDHC 19'!D29</f>
        <v>0</v>
      </c>
      <c r="E33" s="344">
        <f>'[6]DDHC 19'!E29</f>
        <v>0</v>
      </c>
      <c r="F33" s="344">
        <f>'[6]DDHC 19'!F29</f>
        <v>0</v>
      </c>
      <c r="G33" s="344">
        <f>'[6]DDHC 19'!G29</f>
        <v>0</v>
      </c>
      <c r="H33" s="344">
        <f>'[6]DDHC 19'!H29</f>
        <v>0</v>
      </c>
      <c r="I33" s="344">
        <f>'[6]DDHC 19'!I29</f>
        <v>0</v>
      </c>
      <c r="J33" s="344">
        <f>'[6]DDHC 19'!J29</f>
        <v>0</v>
      </c>
      <c r="K33" s="122">
        <f t="shared" si="2"/>
        <v>0</v>
      </c>
      <c r="L33" s="122">
        <f t="shared" si="0"/>
        <v>0</v>
      </c>
    </row>
    <row r="34" spans="1:12" ht="20.25" customHeight="1">
      <c r="A34" s="230">
        <v>22</v>
      </c>
      <c r="B34" s="343" t="str">
        <f>'[6]DDHC 19'!B30</f>
        <v>Hà Giang</v>
      </c>
      <c r="C34" s="344">
        <f>'[6]DDHC 19'!C30</f>
        <v>0</v>
      </c>
      <c r="D34" s="344">
        <f>'[6]DDHC 19'!D30</f>
        <v>0</v>
      </c>
      <c r="E34" s="344">
        <f>'[6]DDHC 19'!E30</f>
        <v>0</v>
      </c>
      <c r="F34" s="344">
        <f>'[6]DDHC 19'!F30</f>
        <v>0</v>
      </c>
      <c r="G34" s="344">
        <f>'[6]DDHC 19'!G30</f>
        <v>0</v>
      </c>
      <c r="H34" s="344">
        <f>'[6]DDHC 19'!H30</f>
        <v>0</v>
      </c>
      <c r="I34" s="344">
        <f>'[6]DDHC 19'!I30</f>
        <v>0</v>
      </c>
      <c r="J34" s="344">
        <f>'[6]DDHC 19'!J30</f>
        <v>0</v>
      </c>
      <c r="K34" s="122">
        <f t="shared" si="2"/>
        <v>2</v>
      </c>
      <c r="L34" s="122">
        <f t="shared" si="0"/>
        <v>0</v>
      </c>
    </row>
    <row r="35" spans="1:12" ht="20.25" customHeight="1">
      <c r="A35" s="230">
        <v>23</v>
      </c>
      <c r="B35" s="343" t="str">
        <f>'[6]DDHC 19'!B31</f>
        <v>Hà Nam</v>
      </c>
      <c r="C35" s="344">
        <f>'[6]DDHC 19'!C31</f>
        <v>2</v>
      </c>
      <c r="D35" s="344">
        <f>'[6]DDHC 19'!D31</f>
        <v>2</v>
      </c>
      <c r="E35" s="344">
        <f>'[6]DDHC 19'!E31</f>
        <v>0</v>
      </c>
      <c r="F35" s="344">
        <f>'[6]DDHC 19'!F31</f>
        <v>2</v>
      </c>
      <c r="G35" s="344">
        <f>'[6]DDHC 19'!G31</f>
        <v>0</v>
      </c>
      <c r="H35" s="344">
        <f>'[6]DDHC 19'!H31</f>
        <v>2</v>
      </c>
      <c r="I35" s="344">
        <f>'[6]DDHC 19'!I31</f>
        <v>0</v>
      </c>
      <c r="J35" s="344">
        <f>'[6]DDHC 19'!J31</f>
        <v>0</v>
      </c>
      <c r="K35" s="122">
        <f t="shared" si="2"/>
        <v>12</v>
      </c>
      <c r="L35" s="122">
        <f t="shared" si="0"/>
        <v>0</v>
      </c>
    </row>
    <row r="36" spans="1:12" ht="20.25" customHeight="1">
      <c r="A36" s="230">
        <v>24</v>
      </c>
      <c r="B36" s="343" t="str">
        <f>'[6]DDHC 19'!B32</f>
        <v>Hà Nội</v>
      </c>
      <c r="C36" s="344">
        <f>'[6]DDHC 19'!C32</f>
        <v>12</v>
      </c>
      <c r="D36" s="344">
        <f>'[6]DDHC 19'!D32</f>
        <v>12</v>
      </c>
      <c r="E36" s="344">
        <f>'[6]DDHC 19'!E32</f>
        <v>0</v>
      </c>
      <c r="F36" s="344">
        <f>'[6]DDHC 19'!F32</f>
        <v>12</v>
      </c>
      <c r="G36" s="344">
        <f>'[6]DDHC 19'!G32</f>
        <v>0</v>
      </c>
      <c r="H36" s="344">
        <f>'[6]DDHC 19'!H32</f>
        <v>12</v>
      </c>
      <c r="I36" s="344">
        <f>'[6]DDHC 19'!I32</f>
        <v>0</v>
      </c>
      <c r="J36" s="344">
        <f>'[6]DDHC 19'!J32</f>
        <v>0</v>
      </c>
      <c r="K36" s="122">
        <f t="shared" si="2"/>
        <v>1</v>
      </c>
      <c r="L36" s="122">
        <f t="shared" si="0"/>
        <v>0</v>
      </c>
    </row>
    <row r="37" spans="1:12" ht="20.25" customHeight="1">
      <c r="A37" s="230">
        <v>25</v>
      </c>
      <c r="B37" s="343" t="str">
        <f>'[6]DDHC 19'!B33</f>
        <v>Hà Tĩnh</v>
      </c>
      <c r="C37" s="344">
        <f>'[6]DDHC 19'!C33</f>
        <v>1</v>
      </c>
      <c r="D37" s="344">
        <f>'[6]DDHC 19'!D33</f>
        <v>1</v>
      </c>
      <c r="E37" s="344">
        <f>'[6]DDHC 19'!E33</f>
        <v>0</v>
      </c>
      <c r="F37" s="344">
        <f>'[6]DDHC 19'!F33</f>
        <v>1</v>
      </c>
      <c r="G37" s="344">
        <f>'[6]DDHC 19'!G33</f>
        <v>0</v>
      </c>
      <c r="H37" s="344">
        <f>'[6]DDHC 19'!H33</f>
        <v>1</v>
      </c>
      <c r="I37" s="344">
        <f>'[6]DDHC 19'!I33</f>
        <v>0</v>
      </c>
      <c r="J37" s="344">
        <f>'[6]DDHC 19'!J33</f>
        <v>1</v>
      </c>
      <c r="K37" s="122">
        <f t="shared" si="2"/>
        <v>0</v>
      </c>
      <c r="L37" s="122">
        <f t="shared" si="0"/>
        <v>0</v>
      </c>
    </row>
    <row r="38" spans="1:12" ht="20.25" customHeight="1">
      <c r="A38" s="230">
        <v>26</v>
      </c>
      <c r="B38" s="343" t="str">
        <f>'[6]DDHC 19'!B34</f>
        <v>Hải Dương</v>
      </c>
      <c r="C38" s="344">
        <f>'[6]DDHC 19'!C34</f>
        <v>0</v>
      </c>
      <c r="D38" s="344">
        <f>'[6]DDHC 19'!D34</f>
        <v>0</v>
      </c>
      <c r="E38" s="344">
        <f>'[6]DDHC 19'!E34</f>
        <v>0</v>
      </c>
      <c r="F38" s="344">
        <f>'[6]DDHC 19'!F34</f>
        <v>0</v>
      </c>
      <c r="G38" s="344">
        <f>'[6]DDHC 19'!G34</f>
        <v>0</v>
      </c>
      <c r="H38" s="344">
        <f>'[6]DDHC 19'!H34</f>
        <v>0</v>
      </c>
      <c r="I38" s="344">
        <f>'[6]DDHC 19'!I34</f>
        <v>0</v>
      </c>
      <c r="J38" s="344">
        <f>'[6]DDHC 19'!J34</f>
        <v>0</v>
      </c>
      <c r="K38" s="122">
        <f t="shared" si="2"/>
        <v>6</v>
      </c>
      <c r="L38" s="122">
        <f t="shared" si="0"/>
        <v>0</v>
      </c>
    </row>
    <row r="39" spans="1:12" ht="20.25" customHeight="1">
      <c r="A39" s="230">
        <v>27</v>
      </c>
      <c r="B39" s="343" t="str">
        <f>'[6]DDHC 19'!B35</f>
        <v>Hải Phòng</v>
      </c>
      <c r="C39" s="344">
        <f>'[6]DDHC 19'!C35</f>
        <v>6</v>
      </c>
      <c r="D39" s="344">
        <f>'[6]DDHC 19'!D35</f>
        <v>4</v>
      </c>
      <c r="E39" s="344">
        <f>'[6]DDHC 19'!E35</f>
        <v>2</v>
      </c>
      <c r="F39" s="344">
        <f>'[6]DDHC 19'!F35</f>
        <v>6</v>
      </c>
      <c r="G39" s="344">
        <f>'[6]DDHC 19'!G35</f>
        <v>2</v>
      </c>
      <c r="H39" s="344">
        <f>'[6]DDHC 19'!H35</f>
        <v>4</v>
      </c>
      <c r="I39" s="344">
        <f>'[6]DDHC 19'!I35</f>
        <v>0</v>
      </c>
      <c r="J39" s="344">
        <f>'[6]DDHC 19'!J35</f>
        <v>0</v>
      </c>
      <c r="K39" s="122">
        <f t="shared" si="2"/>
        <v>0</v>
      </c>
      <c r="L39" s="122">
        <f t="shared" si="0"/>
        <v>0</v>
      </c>
    </row>
    <row r="40" spans="1:12" ht="20.25" customHeight="1">
      <c r="A40" s="230">
        <v>28</v>
      </c>
      <c r="B40" s="343" t="str">
        <f>'[6]DDHC 19'!B36</f>
        <v>Hậu Giang</v>
      </c>
      <c r="C40" s="344">
        <f>'[6]DDHC 19'!C36</f>
        <v>0</v>
      </c>
      <c r="D40" s="344">
        <f>'[6]DDHC 19'!D36</f>
        <v>0</v>
      </c>
      <c r="E40" s="344">
        <f>'[6]DDHC 19'!E36</f>
        <v>0</v>
      </c>
      <c r="F40" s="344">
        <f>'[6]DDHC 19'!F36</f>
        <v>0</v>
      </c>
      <c r="G40" s="344">
        <f>'[6]DDHC 19'!G36</f>
        <v>0</v>
      </c>
      <c r="H40" s="344">
        <f>'[6]DDHC 19'!H36</f>
        <v>0</v>
      </c>
      <c r="I40" s="344">
        <f>'[6]DDHC 19'!I36</f>
        <v>0</v>
      </c>
      <c r="J40" s="344">
        <f>'[6]DDHC 19'!J36</f>
        <v>0</v>
      </c>
      <c r="K40" s="122">
        <f t="shared" si="2"/>
        <v>0</v>
      </c>
      <c r="L40" s="122">
        <f t="shared" si="0"/>
        <v>0</v>
      </c>
    </row>
    <row r="41" spans="1:12" ht="20.25" customHeight="1">
      <c r="A41" s="230">
        <v>29</v>
      </c>
      <c r="B41" s="343" t="str">
        <f>'[6]DDHC 19'!B37</f>
        <v>Hòa Bình</v>
      </c>
      <c r="C41" s="344">
        <f>'[6]DDHC 19'!C37</f>
        <v>0</v>
      </c>
      <c r="D41" s="344">
        <f>'[6]DDHC 19'!D37</f>
        <v>0</v>
      </c>
      <c r="E41" s="344">
        <f>'[6]DDHC 19'!E37</f>
        <v>0</v>
      </c>
      <c r="F41" s="344">
        <f>'[6]DDHC 19'!F37</f>
        <v>0</v>
      </c>
      <c r="G41" s="344">
        <f>'[6]DDHC 19'!G37</f>
        <v>0</v>
      </c>
      <c r="H41" s="344">
        <f>'[6]DDHC 19'!H37</f>
        <v>0</v>
      </c>
      <c r="I41" s="344">
        <f>'[6]DDHC 19'!I37</f>
        <v>0</v>
      </c>
      <c r="J41" s="344">
        <f>'[6]DDHC 19'!J37</f>
        <v>0</v>
      </c>
      <c r="K41" s="122">
        <f t="shared" si="2"/>
        <v>14</v>
      </c>
      <c r="L41" s="122">
        <f t="shared" si="0"/>
        <v>0</v>
      </c>
    </row>
    <row r="42" spans="1:12" ht="20.25" customHeight="1">
      <c r="A42" s="230">
        <v>30</v>
      </c>
      <c r="B42" s="343" t="str">
        <f>'[6]DDHC 19'!B38</f>
        <v>Hồ Chí Minh</v>
      </c>
      <c r="C42" s="344">
        <f>'[6]DDHC 19'!C38</f>
        <v>14</v>
      </c>
      <c r="D42" s="344">
        <f>'[6]DDHC 19'!D38</f>
        <v>13</v>
      </c>
      <c r="E42" s="344">
        <f>'[6]DDHC 19'!E38</f>
        <v>1</v>
      </c>
      <c r="F42" s="344">
        <f>'[6]DDHC 19'!F38</f>
        <v>14</v>
      </c>
      <c r="G42" s="344">
        <f>'[6]DDHC 19'!G38</f>
        <v>1</v>
      </c>
      <c r="H42" s="344">
        <f>'[6]DDHC 19'!H38</f>
        <v>13</v>
      </c>
      <c r="I42" s="344">
        <f>'[6]DDHC 19'!I38</f>
        <v>0</v>
      </c>
      <c r="J42" s="344">
        <f>'[6]DDHC 19'!J38</f>
        <v>0</v>
      </c>
      <c r="K42" s="122">
        <f t="shared" si="2"/>
        <v>0</v>
      </c>
      <c r="L42" s="122">
        <f t="shared" si="0"/>
        <v>0</v>
      </c>
    </row>
    <row r="43" spans="1:12" ht="20.25" customHeight="1">
      <c r="A43" s="230">
        <v>31</v>
      </c>
      <c r="B43" s="343" t="str">
        <f>'[6]DDHC 19'!B39</f>
        <v>Hưng Yên</v>
      </c>
      <c r="C43" s="344">
        <f>'[6]DDHC 19'!C39</f>
        <v>0</v>
      </c>
      <c r="D43" s="344">
        <f>'[6]DDHC 19'!D39</f>
        <v>0</v>
      </c>
      <c r="E43" s="344">
        <f>'[6]DDHC 19'!E39</f>
        <v>0</v>
      </c>
      <c r="F43" s="344">
        <f>'[6]DDHC 19'!F39</f>
        <v>0</v>
      </c>
      <c r="G43" s="344">
        <f>'[6]DDHC 19'!G39</f>
        <v>0</v>
      </c>
      <c r="H43" s="344">
        <f>'[6]DDHC 19'!H39</f>
        <v>0</v>
      </c>
      <c r="I43" s="344">
        <f>'[6]DDHC 19'!I39</f>
        <v>0</v>
      </c>
      <c r="J43" s="344">
        <f>'[6]DDHC 19'!J39</f>
        <v>0</v>
      </c>
      <c r="K43" s="122">
        <f t="shared" si="2"/>
        <v>8</v>
      </c>
      <c r="L43" s="122">
        <f aca="true" t="shared" si="3" ref="L43:L74">K43-C44</f>
        <v>0</v>
      </c>
    </row>
    <row r="44" spans="1:12" ht="20.25" customHeight="1">
      <c r="A44" s="230">
        <v>32</v>
      </c>
      <c r="B44" s="343" t="str">
        <f>'[6]DDHC 19'!B40</f>
        <v>Kiên Giang</v>
      </c>
      <c r="C44" s="344">
        <f>'[6]DDHC 19'!C40</f>
        <v>8</v>
      </c>
      <c r="D44" s="344">
        <f>'[6]DDHC 19'!D40</f>
        <v>1</v>
      </c>
      <c r="E44" s="344">
        <f>'[6]DDHC 19'!E40</f>
        <v>7</v>
      </c>
      <c r="F44" s="344">
        <f>'[6]DDHC 19'!F40</f>
        <v>8</v>
      </c>
      <c r="G44" s="344">
        <f>'[6]DDHC 19'!G40</f>
        <v>7</v>
      </c>
      <c r="H44" s="344">
        <f>'[6]DDHC 19'!H40</f>
        <v>1</v>
      </c>
      <c r="I44" s="344">
        <f>'[6]DDHC 19'!I40</f>
        <v>0</v>
      </c>
      <c r="J44" s="344">
        <f>'[6]DDHC 19'!J40</f>
        <v>0</v>
      </c>
      <c r="K44" s="122">
        <f t="shared" si="2"/>
        <v>0</v>
      </c>
      <c r="L44" s="122">
        <f t="shared" si="3"/>
        <v>0</v>
      </c>
    </row>
    <row r="45" spans="1:14" s="231" customFormat="1" ht="20.25" customHeight="1">
      <c r="A45" s="230">
        <v>33</v>
      </c>
      <c r="B45" s="343" t="str">
        <f>'[6]DDHC 19'!B41</f>
        <v>Kon Tum</v>
      </c>
      <c r="C45" s="344">
        <f>'[6]DDHC 19'!C41</f>
        <v>0</v>
      </c>
      <c r="D45" s="344">
        <f>'[6]DDHC 19'!D41</f>
        <v>0</v>
      </c>
      <c r="E45" s="344">
        <f>'[6]DDHC 19'!E41</f>
        <v>0</v>
      </c>
      <c r="F45" s="344">
        <f>'[6]DDHC 19'!F41</f>
        <v>0</v>
      </c>
      <c r="G45" s="344">
        <f>'[6]DDHC 19'!G41</f>
        <v>0</v>
      </c>
      <c r="H45" s="344">
        <f>'[6]DDHC 19'!H41</f>
        <v>0</v>
      </c>
      <c r="I45" s="344">
        <f>'[6]DDHC 19'!I41</f>
        <v>0</v>
      </c>
      <c r="J45" s="344">
        <f>'[6]DDHC 19'!J41</f>
        <v>0</v>
      </c>
      <c r="K45" s="122">
        <f t="shared" si="2"/>
        <v>0</v>
      </c>
      <c r="L45" s="122">
        <f t="shared" si="3"/>
        <v>0</v>
      </c>
      <c r="N45" s="62"/>
    </row>
    <row r="46" spans="1:12" ht="20.25" customHeight="1">
      <c r="A46" s="230">
        <v>34</v>
      </c>
      <c r="B46" s="343" t="str">
        <f>'[6]DDHC 19'!B42</f>
        <v>Khánh Hoà</v>
      </c>
      <c r="C46" s="344">
        <f>'[6]DDHC 19'!C42</f>
        <v>0</v>
      </c>
      <c r="D46" s="344">
        <f>'[6]DDHC 19'!D42</f>
        <v>0</v>
      </c>
      <c r="E46" s="344">
        <f>'[6]DDHC 19'!E42</f>
        <v>0</v>
      </c>
      <c r="F46" s="344">
        <f>'[6]DDHC 19'!F42</f>
        <v>0</v>
      </c>
      <c r="G46" s="344">
        <f>'[6]DDHC 19'!G42</f>
        <v>0</v>
      </c>
      <c r="H46" s="344">
        <f>'[6]DDHC 19'!H42</f>
        <v>0</v>
      </c>
      <c r="I46" s="344">
        <f>'[6]DDHC 19'!I42</f>
        <v>0</v>
      </c>
      <c r="J46" s="344">
        <f>'[6]DDHC 19'!J42</f>
        <v>0</v>
      </c>
      <c r="K46" s="122">
        <f t="shared" si="2"/>
        <v>0</v>
      </c>
      <c r="L46" s="122">
        <f t="shared" si="3"/>
        <v>0</v>
      </c>
    </row>
    <row r="47" spans="1:12" ht="20.25" customHeight="1">
      <c r="A47" s="230">
        <v>35</v>
      </c>
      <c r="B47" s="343" t="str">
        <f>'[6]DDHC 19'!B43</f>
        <v>Lai Châu</v>
      </c>
      <c r="C47" s="344">
        <f>'[6]DDHC 19'!C43</f>
        <v>0</v>
      </c>
      <c r="D47" s="344">
        <f>'[6]DDHC 19'!D43</f>
        <v>0</v>
      </c>
      <c r="E47" s="344">
        <f>'[6]DDHC 19'!E43</f>
        <v>0</v>
      </c>
      <c r="F47" s="344">
        <f>'[6]DDHC 19'!F43</f>
        <v>0</v>
      </c>
      <c r="G47" s="344">
        <f>'[6]DDHC 19'!G43</f>
        <v>0</v>
      </c>
      <c r="H47" s="344">
        <f>'[6]DDHC 19'!H43</f>
        <v>0</v>
      </c>
      <c r="I47" s="344">
        <f>'[6]DDHC 19'!I43</f>
        <v>0</v>
      </c>
      <c r="J47" s="344">
        <f>'[6]DDHC 19'!J43</f>
        <v>0</v>
      </c>
      <c r="K47" s="122">
        <f t="shared" si="2"/>
        <v>0</v>
      </c>
      <c r="L47" s="122">
        <f t="shared" si="3"/>
        <v>0</v>
      </c>
    </row>
    <row r="48" spans="1:12" ht="20.25" customHeight="1">
      <c r="A48" s="230">
        <v>36</v>
      </c>
      <c r="B48" s="343" t="str">
        <f>'[6]DDHC 19'!B44</f>
        <v>Lạng Sơn</v>
      </c>
      <c r="C48" s="344">
        <f>'[6]DDHC 19'!C44</f>
        <v>0</v>
      </c>
      <c r="D48" s="344">
        <f>'[6]DDHC 19'!D44</f>
        <v>0</v>
      </c>
      <c r="E48" s="344">
        <f>'[6]DDHC 19'!E44</f>
        <v>0</v>
      </c>
      <c r="F48" s="344">
        <f>'[6]DDHC 19'!F44</f>
        <v>0</v>
      </c>
      <c r="G48" s="344">
        <f>'[6]DDHC 19'!G44</f>
        <v>0</v>
      </c>
      <c r="H48" s="344">
        <f>'[6]DDHC 19'!H44</f>
        <v>0</v>
      </c>
      <c r="I48" s="344">
        <f>'[6]DDHC 19'!I44</f>
        <v>0</v>
      </c>
      <c r="J48" s="344">
        <f>'[6]DDHC 19'!J44</f>
        <v>0</v>
      </c>
      <c r="K48" s="122">
        <f t="shared" si="2"/>
        <v>0</v>
      </c>
      <c r="L48" s="122">
        <f t="shared" si="3"/>
        <v>0</v>
      </c>
    </row>
    <row r="49" spans="1:12" ht="20.25" customHeight="1">
      <c r="A49" s="230">
        <v>37</v>
      </c>
      <c r="B49" s="343" t="str">
        <f>'[6]DDHC 19'!B45</f>
        <v>Lào Cai</v>
      </c>
      <c r="C49" s="344">
        <f>'[6]DDHC 19'!C45</f>
        <v>0</v>
      </c>
      <c r="D49" s="344">
        <f>'[6]DDHC 19'!D45</f>
        <v>0</v>
      </c>
      <c r="E49" s="344">
        <f>'[6]DDHC 19'!E45</f>
        <v>0</v>
      </c>
      <c r="F49" s="344">
        <f>'[6]DDHC 19'!F45</f>
        <v>0</v>
      </c>
      <c r="G49" s="344">
        <f>'[6]DDHC 19'!G45</f>
        <v>0</v>
      </c>
      <c r="H49" s="344">
        <f>'[6]DDHC 19'!H45</f>
        <v>0</v>
      </c>
      <c r="I49" s="344">
        <f>'[6]DDHC 19'!I45</f>
        <v>0</v>
      </c>
      <c r="J49" s="344">
        <f>'[6]DDHC 19'!J45</f>
        <v>0</v>
      </c>
      <c r="K49" s="122">
        <f t="shared" si="2"/>
        <v>1</v>
      </c>
      <c r="L49" s="122">
        <f t="shared" si="3"/>
        <v>0</v>
      </c>
    </row>
    <row r="50" spans="1:12" ht="20.25" customHeight="1">
      <c r="A50" s="230">
        <v>38</v>
      </c>
      <c r="B50" s="343" t="str">
        <f>'[6]DDHC 19'!B46</f>
        <v>Lâm Đồng</v>
      </c>
      <c r="C50" s="344">
        <f>'[6]DDHC 19'!C46</f>
        <v>1</v>
      </c>
      <c r="D50" s="344">
        <f>'[6]DDHC 19'!D46</f>
        <v>1</v>
      </c>
      <c r="E50" s="344">
        <f>'[6]DDHC 19'!E46</f>
        <v>0</v>
      </c>
      <c r="F50" s="344">
        <f>'[6]DDHC 19'!F46</f>
        <v>1</v>
      </c>
      <c r="G50" s="344">
        <f>'[6]DDHC 19'!G46</f>
        <v>0</v>
      </c>
      <c r="H50" s="344">
        <f>'[6]DDHC 19'!H46</f>
        <v>1</v>
      </c>
      <c r="I50" s="344">
        <f>'[6]DDHC 19'!I46</f>
        <v>0</v>
      </c>
      <c r="J50" s="344">
        <f>'[6]DDHC 19'!J46</f>
        <v>0</v>
      </c>
      <c r="K50" s="122">
        <f t="shared" si="2"/>
        <v>9</v>
      </c>
      <c r="L50" s="122">
        <f t="shared" si="3"/>
        <v>0</v>
      </c>
    </row>
    <row r="51" spans="1:12" ht="20.25" customHeight="1">
      <c r="A51" s="230">
        <v>39</v>
      </c>
      <c r="B51" s="343" t="str">
        <f>'[6]DDHC 19'!B47</f>
        <v>Long An</v>
      </c>
      <c r="C51" s="344">
        <f>'[6]DDHC 19'!C47</f>
        <v>9</v>
      </c>
      <c r="D51" s="344">
        <f>'[6]DDHC 19'!D47</f>
        <v>9</v>
      </c>
      <c r="E51" s="344">
        <f>'[6]DDHC 19'!E47</f>
        <v>0</v>
      </c>
      <c r="F51" s="344">
        <f>'[6]DDHC 19'!F47</f>
        <v>9</v>
      </c>
      <c r="G51" s="344">
        <f>'[6]DDHC 19'!G47</f>
        <v>0</v>
      </c>
      <c r="H51" s="344">
        <f>'[6]DDHC 19'!H47</f>
        <v>9</v>
      </c>
      <c r="I51" s="344">
        <f>'[6]DDHC 19'!I47</f>
        <v>0</v>
      </c>
      <c r="J51" s="344">
        <f>'[6]DDHC 19'!J47</f>
        <v>0</v>
      </c>
      <c r="K51" s="122">
        <f t="shared" si="2"/>
        <v>0</v>
      </c>
      <c r="L51" s="122">
        <f t="shared" si="3"/>
        <v>0</v>
      </c>
    </row>
    <row r="52" spans="1:12" ht="20.25" customHeight="1">
      <c r="A52" s="230">
        <v>40</v>
      </c>
      <c r="B52" s="343" t="str">
        <f>'[6]DDHC 19'!B48</f>
        <v>Nam Định</v>
      </c>
      <c r="C52" s="344">
        <f>'[6]DDHC 19'!C48</f>
        <v>0</v>
      </c>
      <c r="D52" s="344">
        <f>'[6]DDHC 19'!D48</f>
        <v>0</v>
      </c>
      <c r="E52" s="344">
        <f>'[6]DDHC 19'!E48</f>
        <v>0</v>
      </c>
      <c r="F52" s="344">
        <f>'[6]DDHC 19'!F48</f>
        <v>0</v>
      </c>
      <c r="G52" s="344">
        <f>'[6]DDHC 19'!G48</f>
        <v>0</v>
      </c>
      <c r="H52" s="344">
        <f>'[6]DDHC 19'!H48</f>
        <v>0</v>
      </c>
      <c r="I52" s="344">
        <f>'[6]DDHC 19'!I48</f>
        <v>0</v>
      </c>
      <c r="J52" s="344">
        <f>'[6]DDHC 19'!J48</f>
        <v>0</v>
      </c>
      <c r="K52" s="122">
        <f t="shared" si="2"/>
        <v>0</v>
      </c>
      <c r="L52" s="122">
        <f t="shared" si="3"/>
        <v>0</v>
      </c>
    </row>
    <row r="53" spans="1:14" s="7" customFormat="1" ht="20.25" customHeight="1">
      <c r="A53" s="230">
        <v>41</v>
      </c>
      <c r="B53" s="343" t="str">
        <f>'[6]DDHC 19'!B49</f>
        <v>Ninh Bình</v>
      </c>
      <c r="C53" s="344">
        <f>'[6]DDHC 19'!C49</f>
        <v>0</v>
      </c>
      <c r="D53" s="344">
        <f>'[6]DDHC 19'!D49</f>
        <v>0</v>
      </c>
      <c r="E53" s="344">
        <f>'[6]DDHC 19'!E49</f>
        <v>0</v>
      </c>
      <c r="F53" s="344">
        <f>'[6]DDHC 19'!F49</f>
        <v>0</v>
      </c>
      <c r="G53" s="344">
        <f>'[6]DDHC 19'!G49</f>
        <v>0</v>
      </c>
      <c r="H53" s="344">
        <f>'[6]DDHC 19'!H49</f>
        <v>0</v>
      </c>
      <c r="I53" s="344">
        <f>'[6]DDHC 19'!I49</f>
        <v>0</v>
      </c>
      <c r="J53" s="344">
        <f>'[6]DDHC 19'!J49</f>
        <v>0</v>
      </c>
      <c r="K53" s="122">
        <f t="shared" si="2"/>
        <v>0</v>
      </c>
      <c r="L53" s="122">
        <f t="shared" si="3"/>
        <v>0</v>
      </c>
      <c r="N53" s="62"/>
    </row>
    <row r="54" spans="1:14" s="7" customFormat="1" ht="20.25" customHeight="1">
      <c r="A54" s="230">
        <v>42</v>
      </c>
      <c r="B54" s="343" t="str">
        <f>'[6]DDHC 19'!B50</f>
        <v>Ninh Thuận</v>
      </c>
      <c r="C54" s="344">
        <f>'[6]DDHC 19'!C50</f>
        <v>0</v>
      </c>
      <c r="D54" s="344">
        <f>'[6]DDHC 19'!D50</f>
        <v>0</v>
      </c>
      <c r="E54" s="344">
        <f>'[6]DDHC 19'!E50</f>
        <v>0</v>
      </c>
      <c r="F54" s="344">
        <f>'[6]DDHC 19'!F50</f>
        <v>0</v>
      </c>
      <c r="G54" s="344">
        <f>'[6]DDHC 19'!G50</f>
        <v>0</v>
      </c>
      <c r="H54" s="344">
        <f>'[6]DDHC 19'!H50</f>
        <v>0</v>
      </c>
      <c r="I54" s="344">
        <f>'[6]DDHC 19'!I50</f>
        <v>0</v>
      </c>
      <c r="J54" s="344">
        <f>'[6]DDHC 19'!J50</f>
        <v>0</v>
      </c>
      <c r="K54" s="122">
        <f t="shared" si="2"/>
        <v>1</v>
      </c>
      <c r="L54" s="122">
        <f t="shared" si="3"/>
        <v>0</v>
      </c>
      <c r="N54" s="62"/>
    </row>
    <row r="55" spans="1:14" s="7" customFormat="1" ht="20.25" customHeight="1">
      <c r="A55" s="230">
        <v>43</v>
      </c>
      <c r="B55" s="343" t="str">
        <f>'[6]DDHC 19'!B51</f>
        <v>Nghệ An</v>
      </c>
      <c r="C55" s="344">
        <f>'[6]DDHC 19'!C51</f>
        <v>1</v>
      </c>
      <c r="D55" s="344">
        <f>'[6]DDHC 19'!D51</f>
        <v>1</v>
      </c>
      <c r="E55" s="344">
        <f>'[6]DDHC 19'!E51</f>
        <v>0</v>
      </c>
      <c r="F55" s="344">
        <f>'[6]DDHC 19'!F51</f>
        <v>1</v>
      </c>
      <c r="G55" s="344">
        <f>'[6]DDHC 19'!G51</f>
        <v>1</v>
      </c>
      <c r="H55" s="344">
        <f>'[6]DDHC 19'!H51</f>
        <v>0</v>
      </c>
      <c r="I55" s="344">
        <f>'[6]DDHC 19'!I51</f>
        <v>0</v>
      </c>
      <c r="J55" s="344">
        <f>'[6]DDHC 19'!J51</f>
        <v>0</v>
      </c>
      <c r="K55" s="122">
        <f t="shared" si="2"/>
        <v>12</v>
      </c>
      <c r="L55" s="122">
        <f t="shared" si="3"/>
        <v>0</v>
      </c>
      <c r="N55" s="62"/>
    </row>
    <row r="56" spans="1:12" ht="20.25" customHeight="1">
      <c r="A56" s="230">
        <v>44</v>
      </c>
      <c r="B56" s="343" t="str">
        <f>'[6]DDHC 19'!B52</f>
        <v>Phú Thọ</v>
      </c>
      <c r="C56" s="344">
        <f>'[6]DDHC 19'!C52</f>
        <v>12</v>
      </c>
      <c r="D56" s="344">
        <f>'[6]DDHC 19'!D52</f>
        <v>5</v>
      </c>
      <c r="E56" s="344">
        <f>'[6]DDHC 19'!E52</f>
        <v>7</v>
      </c>
      <c r="F56" s="344">
        <f>'[6]DDHC 19'!F52</f>
        <v>12</v>
      </c>
      <c r="G56" s="344">
        <f>'[6]DDHC 19'!G52</f>
        <v>9</v>
      </c>
      <c r="H56" s="344">
        <f>'[6]DDHC 19'!H52</f>
        <v>3</v>
      </c>
      <c r="I56" s="344">
        <f>'[6]DDHC 19'!I52</f>
        <v>0</v>
      </c>
      <c r="J56" s="344">
        <f>'[6]DDHC 19'!J52</f>
        <v>0</v>
      </c>
      <c r="K56" s="122">
        <f t="shared" si="2"/>
        <v>2</v>
      </c>
      <c r="L56" s="122">
        <f t="shared" si="3"/>
        <v>0</v>
      </c>
    </row>
    <row r="57" spans="1:12" ht="20.25" customHeight="1">
      <c r="A57" s="230">
        <v>45</v>
      </c>
      <c r="B57" s="343" t="str">
        <f>'[6]DDHC 19'!B53</f>
        <v>Phú Yên</v>
      </c>
      <c r="C57" s="344">
        <f>'[6]DDHC 19'!C53</f>
        <v>2</v>
      </c>
      <c r="D57" s="344">
        <f>'[6]DDHC 19'!D53</f>
        <v>0</v>
      </c>
      <c r="E57" s="344">
        <f>'[6]DDHC 19'!E53</f>
        <v>2</v>
      </c>
      <c r="F57" s="344">
        <f>'[6]DDHC 19'!F53</f>
        <v>2</v>
      </c>
      <c r="G57" s="344">
        <f>'[6]DDHC 19'!G53</f>
        <v>0</v>
      </c>
      <c r="H57" s="344">
        <f>'[6]DDHC 19'!H53</f>
        <v>2</v>
      </c>
      <c r="I57" s="344">
        <f>'[6]DDHC 19'!I53</f>
        <v>0</v>
      </c>
      <c r="J57" s="344">
        <f>'[6]DDHC 19'!J53</f>
        <v>1</v>
      </c>
      <c r="K57" s="122">
        <f t="shared" si="2"/>
        <v>0</v>
      </c>
      <c r="L57" s="122">
        <f t="shared" si="3"/>
        <v>0</v>
      </c>
    </row>
    <row r="58" spans="1:12" ht="20.25" customHeight="1">
      <c r="A58" s="230">
        <v>46</v>
      </c>
      <c r="B58" s="343" t="str">
        <f>'[6]DDHC 19'!B54</f>
        <v>Quảng Bình</v>
      </c>
      <c r="C58" s="344">
        <f>'[6]DDHC 19'!C54</f>
        <v>0</v>
      </c>
      <c r="D58" s="344">
        <f>'[6]DDHC 19'!D54</f>
        <v>0</v>
      </c>
      <c r="E58" s="344">
        <f>'[6]DDHC 19'!E54</f>
        <v>0</v>
      </c>
      <c r="F58" s="344">
        <f>'[6]DDHC 19'!F54</f>
        <v>0</v>
      </c>
      <c r="G58" s="344">
        <f>'[6]DDHC 19'!G54</f>
        <v>0</v>
      </c>
      <c r="H58" s="344">
        <f>'[6]DDHC 19'!H54</f>
        <v>0</v>
      </c>
      <c r="I58" s="344">
        <f>'[6]DDHC 19'!I54</f>
        <v>0</v>
      </c>
      <c r="J58" s="344">
        <f>'[6]DDHC 19'!J54</f>
        <v>0</v>
      </c>
      <c r="K58" s="122">
        <f t="shared" si="2"/>
        <v>4</v>
      </c>
      <c r="L58" s="122">
        <f t="shared" si="3"/>
        <v>0</v>
      </c>
    </row>
    <row r="59" spans="1:12" ht="20.25" customHeight="1">
      <c r="A59" s="230">
        <v>47</v>
      </c>
      <c r="B59" s="343" t="str">
        <f>'[6]DDHC 19'!B55</f>
        <v>Quảng Nam</v>
      </c>
      <c r="C59" s="344">
        <f>'[6]DDHC 19'!C55</f>
        <v>4</v>
      </c>
      <c r="D59" s="344">
        <f>'[6]DDHC 19'!D55</f>
        <v>4</v>
      </c>
      <c r="E59" s="344">
        <f>'[6]DDHC 19'!E55</f>
        <v>0</v>
      </c>
      <c r="F59" s="344">
        <f>'[6]DDHC 19'!F55</f>
        <v>4</v>
      </c>
      <c r="G59" s="344">
        <f>'[6]DDHC 19'!G55</f>
        <v>0</v>
      </c>
      <c r="H59" s="344">
        <f>'[6]DDHC 19'!H55</f>
        <v>4</v>
      </c>
      <c r="I59" s="344">
        <f>'[6]DDHC 19'!I55</f>
        <v>0</v>
      </c>
      <c r="J59" s="344">
        <f>'[6]DDHC 19'!J55</f>
        <v>0</v>
      </c>
      <c r="K59" s="122">
        <f t="shared" si="2"/>
        <v>2</v>
      </c>
      <c r="L59" s="122">
        <f t="shared" si="3"/>
        <v>0</v>
      </c>
    </row>
    <row r="60" spans="1:12" ht="20.25" customHeight="1">
      <c r="A60" s="230">
        <v>48</v>
      </c>
      <c r="B60" s="343" t="str">
        <f>'[6]DDHC 19'!B56</f>
        <v>Quảng Ninh</v>
      </c>
      <c r="C60" s="344">
        <f>'[6]DDHC 19'!C56</f>
        <v>2</v>
      </c>
      <c r="D60" s="344">
        <f>'[6]DDHC 19'!D56</f>
        <v>2</v>
      </c>
      <c r="E60" s="344">
        <f>'[6]DDHC 19'!E56</f>
        <v>0</v>
      </c>
      <c r="F60" s="344">
        <f>'[6]DDHC 19'!F56</f>
        <v>2</v>
      </c>
      <c r="G60" s="344">
        <f>'[6]DDHC 19'!G56</f>
        <v>0</v>
      </c>
      <c r="H60" s="344">
        <f>'[6]DDHC 19'!H56</f>
        <v>2</v>
      </c>
      <c r="I60" s="344">
        <f>'[6]DDHC 19'!I56</f>
        <v>0</v>
      </c>
      <c r="J60" s="344">
        <f>'[6]DDHC 19'!J56</f>
        <v>0</v>
      </c>
      <c r="K60" s="122">
        <f t="shared" si="2"/>
        <v>0</v>
      </c>
      <c r="L60" s="122">
        <f t="shared" si="3"/>
        <v>0</v>
      </c>
    </row>
    <row r="61" spans="1:12" ht="20.25" customHeight="1">
      <c r="A61" s="230">
        <v>49</v>
      </c>
      <c r="B61" s="343" t="str">
        <f>'[6]DDHC 19'!B57</f>
        <v>Quảng Ngãi</v>
      </c>
      <c r="C61" s="344">
        <f>'[6]DDHC 19'!C57</f>
        <v>0</v>
      </c>
      <c r="D61" s="344">
        <f>'[6]DDHC 19'!D57</f>
        <v>0</v>
      </c>
      <c r="E61" s="344">
        <f>'[6]DDHC 19'!E57</f>
        <v>0</v>
      </c>
      <c r="F61" s="344">
        <f>'[6]DDHC 19'!F57</f>
        <v>0</v>
      </c>
      <c r="G61" s="344">
        <f>'[6]DDHC 19'!G57</f>
        <v>0</v>
      </c>
      <c r="H61" s="344">
        <f>'[6]DDHC 19'!H57</f>
        <v>0</v>
      </c>
      <c r="I61" s="344">
        <f>'[6]DDHC 19'!I57</f>
        <v>0</v>
      </c>
      <c r="J61" s="344">
        <f>'[6]DDHC 19'!J57</f>
        <v>0</v>
      </c>
      <c r="K61" s="122">
        <f t="shared" si="2"/>
        <v>0</v>
      </c>
      <c r="L61" s="122">
        <f t="shared" si="3"/>
        <v>0</v>
      </c>
    </row>
    <row r="62" spans="1:12" ht="20.25" customHeight="1">
      <c r="A62" s="230">
        <v>50</v>
      </c>
      <c r="B62" s="343" t="str">
        <f>'[6]DDHC 19'!B58</f>
        <v>Quảng Trị</v>
      </c>
      <c r="C62" s="344">
        <f>'[6]DDHC 19'!C58</f>
        <v>0</v>
      </c>
      <c r="D62" s="344">
        <f>'[6]DDHC 19'!D58</f>
        <v>0</v>
      </c>
      <c r="E62" s="344">
        <f>'[6]DDHC 19'!E58</f>
        <v>0</v>
      </c>
      <c r="F62" s="344">
        <f>'[6]DDHC 19'!F58</f>
        <v>0</v>
      </c>
      <c r="G62" s="344">
        <f>'[6]DDHC 19'!G58</f>
        <v>0</v>
      </c>
      <c r="H62" s="344">
        <f>'[6]DDHC 19'!H58</f>
        <v>0</v>
      </c>
      <c r="I62" s="344">
        <f>'[6]DDHC 19'!I58</f>
        <v>0</v>
      </c>
      <c r="J62" s="344">
        <f>'[6]DDHC 19'!J58</f>
        <v>0</v>
      </c>
      <c r="K62" s="122">
        <f t="shared" si="2"/>
        <v>0</v>
      </c>
      <c r="L62" s="122">
        <f t="shared" si="3"/>
        <v>0</v>
      </c>
    </row>
    <row r="63" spans="1:12" ht="20.25" customHeight="1">
      <c r="A63" s="230">
        <v>51</v>
      </c>
      <c r="B63" s="343" t="str">
        <f>'[6]DDHC 19'!B59</f>
        <v>Sóc Trăng</v>
      </c>
      <c r="C63" s="344">
        <f>'[6]DDHC 19'!C59</f>
        <v>0</v>
      </c>
      <c r="D63" s="344">
        <f>'[6]DDHC 19'!D59</f>
        <v>0</v>
      </c>
      <c r="E63" s="344">
        <f>'[6]DDHC 19'!E59</f>
        <v>0</v>
      </c>
      <c r="F63" s="344">
        <f>'[6]DDHC 19'!F59</f>
        <v>0</v>
      </c>
      <c r="G63" s="344">
        <f>'[6]DDHC 19'!G59</f>
        <v>0</v>
      </c>
      <c r="H63" s="344">
        <f>'[6]DDHC 19'!H59</f>
        <v>0</v>
      </c>
      <c r="I63" s="344">
        <f>'[6]DDHC 19'!I59</f>
        <v>0</v>
      </c>
      <c r="J63" s="344">
        <f>'[6]DDHC 19'!J59</f>
        <v>0</v>
      </c>
      <c r="K63" s="122">
        <f t="shared" si="2"/>
        <v>0</v>
      </c>
      <c r="L63" s="122">
        <f t="shared" si="3"/>
        <v>0</v>
      </c>
    </row>
    <row r="64" spans="1:12" ht="20.25" customHeight="1">
      <c r="A64" s="230">
        <v>52</v>
      </c>
      <c r="B64" s="343" t="str">
        <f>'[6]DDHC 19'!B60</f>
        <v>Sơn La</v>
      </c>
      <c r="C64" s="344">
        <f>'[6]DDHC 19'!C60</f>
        <v>0</v>
      </c>
      <c r="D64" s="344">
        <f>'[6]DDHC 19'!D60</f>
        <v>0</v>
      </c>
      <c r="E64" s="344">
        <f>'[6]DDHC 19'!E60</f>
        <v>0</v>
      </c>
      <c r="F64" s="344">
        <f>'[6]DDHC 19'!F60</f>
        <v>0</v>
      </c>
      <c r="G64" s="344">
        <f>'[6]DDHC 19'!G60</f>
        <v>0</v>
      </c>
      <c r="H64" s="344">
        <f>'[6]DDHC 19'!H60</f>
        <v>0</v>
      </c>
      <c r="I64" s="344">
        <f>'[6]DDHC 19'!I60</f>
        <v>0</v>
      </c>
      <c r="J64" s="344">
        <f>'[6]DDHC 19'!J60</f>
        <v>0</v>
      </c>
      <c r="K64" s="122">
        <f t="shared" si="2"/>
        <v>0</v>
      </c>
      <c r="L64" s="122">
        <f t="shared" si="3"/>
        <v>0</v>
      </c>
    </row>
    <row r="65" spans="1:12" ht="20.25" customHeight="1">
      <c r="A65" s="230">
        <v>53</v>
      </c>
      <c r="B65" s="343" t="str">
        <f>'[6]DDHC 19'!B61</f>
        <v>Tây Ninh</v>
      </c>
      <c r="C65" s="344">
        <f>'[6]DDHC 19'!C61</f>
        <v>0</v>
      </c>
      <c r="D65" s="344">
        <f>'[6]DDHC 19'!D61</f>
        <v>0</v>
      </c>
      <c r="E65" s="344">
        <f>'[6]DDHC 19'!E61</f>
        <v>0</v>
      </c>
      <c r="F65" s="344">
        <f>'[6]DDHC 19'!F61</f>
        <v>0</v>
      </c>
      <c r="G65" s="344">
        <f>'[6]DDHC 19'!G61</f>
        <v>0</v>
      </c>
      <c r="H65" s="344">
        <f>'[6]DDHC 19'!H61</f>
        <v>0</v>
      </c>
      <c r="I65" s="344">
        <f>'[6]DDHC 19'!I61</f>
        <v>0</v>
      </c>
      <c r="J65" s="344">
        <f>'[6]DDHC 19'!J61</f>
        <v>0</v>
      </c>
      <c r="K65" s="122">
        <f t="shared" si="2"/>
        <v>1</v>
      </c>
      <c r="L65" s="122">
        <f t="shared" si="3"/>
        <v>0</v>
      </c>
    </row>
    <row r="66" spans="1:12" ht="20.25" customHeight="1">
      <c r="A66" s="230">
        <v>54</v>
      </c>
      <c r="B66" s="343" t="str">
        <f>'[6]DDHC 19'!B62</f>
        <v>Tiền Giang</v>
      </c>
      <c r="C66" s="344">
        <f>'[6]DDHC 19'!C62</f>
        <v>1</v>
      </c>
      <c r="D66" s="344">
        <f>'[6]DDHC 19'!D62</f>
        <v>1</v>
      </c>
      <c r="E66" s="344">
        <f>'[6]DDHC 19'!E62</f>
        <v>0</v>
      </c>
      <c r="F66" s="344">
        <f>'[6]DDHC 19'!F62</f>
        <v>1</v>
      </c>
      <c r="G66" s="344">
        <f>'[6]DDHC 19'!G62</f>
        <v>0</v>
      </c>
      <c r="H66" s="344">
        <f>'[6]DDHC 19'!H62</f>
        <v>1</v>
      </c>
      <c r="I66" s="344">
        <f>'[6]DDHC 19'!I62</f>
        <v>0</v>
      </c>
      <c r="J66" s="344">
        <f>'[6]DDHC 19'!J62</f>
        <v>0</v>
      </c>
      <c r="K66" s="122">
        <f t="shared" si="2"/>
        <v>0</v>
      </c>
      <c r="L66" s="122">
        <f t="shared" si="3"/>
        <v>0</v>
      </c>
    </row>
    <row r="67" spans="1:12" ht="20.25" customHeight="1">
      <c r="A67" s="230">
        <v>55</v>
      </c>
      <c r="B67" s="343" t="str">
        <f>'[6]DDHC 19'!B63</f>
        <v>TT Huế</v>
      </c>
      <c r="C67" s="344">
        <f>'[6]DDHC 19'!C63</f>
        <v>0</v>
      </c>
      <c r="D67" s="344">
        <f>'[6]DDHC 19'!D63</f>
        <v>0</v>
      </c>
      <c r="E67" s="344">
        <f>'[6]DDHC 19'!E63</f>
        <v>0</v>
      </c>
      <c r="F67" s="344">
        <f>'[6]DDHC 19'!F63</f>
        <v>0</v>
      </c>
      <c r="G67" s="344">
        <f>'[6]DDHC 19'!G63</f>
        <v>0</v>
      </c>
      <c r="H67" s="344">
        <f>'[6]DDHC 19'!H63</f>
        <v>0</v>
      </c>
      <c r="I67" s="344">
        <f>'[6]DDHC 19'!I63</f>
        <v>0</v>
      </c>
      <c r="J67" s="344">
        <f>'[6]DDHC 19'!J63</f>
        <v>0</v>
      </c>
      <c r="K67" s="122">
        <f t="shared" si="2"/>
        <v>0</v>
      </c>
      <c r="L67" s="122">
        <f t="shared" si="3"/>
        <v>0</v>
      </c>
    </row>
    <row r="68" spans="1:12" ht="20.25" customHeight="1">
      <c r="A68" s="230">
        <v>56</v>
      </c>
      <c r="B68" s="343" t="str">
        <f>'[6]DDHC 19'!B64</f>
        <v>Tuyên Quang</v>
      </c>
      <c r="C68" s="344">
        <f>'[6]DDHC 19'!C64</f>
        <v>0</v>
      </c>
      <c r="D68" s="344">
        <f>'[6]DDHC 19'!D64</f>
        <v>0</v>
      </c>
      <c r="E68" s="344">
        <f>'[6]DDHC 19'!E64</f>
        <v>0</v>
      </c>
      <c r="F68" s="344">
        <f>'[6]DDHC 19'!F64</f>
        <v>0</v>
      </c>
      <c r="G68" s="344">
        <f>'[6]DDHC 19'!G64</f>
        <v>0</v>
      </c>
      <c r="H68" s="344">
        <f>'[6]DDHC 19'!H64</f>
        <v>0</v>
      </c>
      <c r="I68" s="344">
        <f>'[6]DDHC 19'!I64</f>
        <v>0</v>
      </c>
      <c r="J68" s="344">
        <f>'[6]DDHC 19'!J64</f>
        <v>0</v>
      </c>
      <c r="K68" s="122">
        <f t="shared" si="2"/>
        <v>0</v>
      </c>
      <c r="L68" s="122">
        <f t="shared" si="3"/>
        <v>0</v>
      </c>
    </row>
    <row r="69" spans="1:12" ht="20.25" customHeight="1">
      <c r="A69" s="230">
        <v>57</v>
      </c>
      <c r="B69" s="343" t="str">
        <f>'[6]DDHC 19'!B65</f>
        <v>Thái Bình</v>
      </c>
      <c r="C69" s="344">
        <f>'[6]DDHC 19'!C65</f>
        <v>0</v>
      </c>
      <c r="D69" s="344">
        <f>'[6]DDHC 19'!D65</f>
        <v>0</v>
      </c>
      <c r="E69" s="344">
        <f>'[6]DDHC 19'!E65</f>
        <v>0</v>
      </c>
      <c r="F69" s="344">
        <f>'[6]DDHC 19'!F65</f>
        <v>0</v>
      </c>
      <c r="G69" s="344">
        <f>'[6]DDHC 19'!G65</f>
        <v>0</v>
      </c>
      <c r="H69" s="344">
        <f>'[6]DDHC 19'!H65</f>
        <v>0</v>
      </c>
      <c r="I69" s="344">
        <f>'[6]DDHC 19'!I65</f>
        <v>0</v>
      </c>
      <c r="J69" s="344">
        <f>'[6]DDHC 19'!J65</f>
        <v>0</v>
      </c>
      <c r="K69" s="122">
        <f t="shared" si="2"/>
        <v>0</v>
      </c>
      <c r="L69" s="122">
        <f t="shared" si="3"/>
        <v>0</v>
      </c>
    </row>
    <row r="70" spans="1:12" ht="20.25" customHeight="1">
      <c r="A70" s="230">
        <v>58</v>
      </c>
      <c r="B70" s="343" t="str">
        <f>'[6]DDHC 19'!B66</f>
        <v>Thái Nguyên</v>
      </c>
      <c r="C70" s="344">
        <f>'[6]DDHC 19'!C66</f>
        <v>0</v>
      </c>
      <c r="D70" s="344">
        <f>'[6]DDHC 19'!D66</f>
        <v>0</v>
      </c>
      <c r="E70" s="344">
        <f>'[6]DDHC 19'!E66</f>
        <v>0</v>
      </c>
      <c r="F70" s="344">
        <f>'[6]DDHC 19'!F66</f>
        <v>0</v>
      </c>
      <c r="G70" s="344">
        <f>'[6]DDHC 19'!G66</f>
        <v>0</v>
      </c>
      <c r="H70" s="344">
        <f>'[6]DDHC 19'!H66</f>
        <v>0</v>
      </c>
      <c r="I70" s="344">
        <f>'[6]DDHC 19'!I66</f>
        <v>0</v>
      </c>
      <c r="J70" s="344">
        <f>'[6]DDHC 19'!J66</f>
        <v>0</v>
      </c>
      <c r="K70" s="122">
        <f t="shared" si="2"/>
        <v>2</v>
      </c>
      <c r="L70" s="122">
        <f t="shared" si="3"/>
        <v>0</v>
      </c>
    </row>
    <row r="71" spans="1:12" ht="20.25" customHeight="1">
      <c r="A71" s="230">
        <v>59</v>
      </c>
      <c r="B71" s="343" t="str">
        <f>'[6]DDHC 19'!B67</f>
        <v>Thanh Hóa</v>
      </c>
      <c r="C71" s="344">
        <f>'[6]DDHC 19'!C67</f>
        <v>2</v>
      </c>
      <c r="D71" s="344">
        <f>'[6]DDHC 19'!D67</f>
        <v>2</v>
      </c>
      <c r="E71" s="344">
        <f>'[6]DDHC 19'!E67</f>
        <v>0</v>
      </c>
      <c r="F71" s="344">
        <f>'[6]DDHC 19'!F67</f>
        <v>2</v>
      </c>
      <c r="G71" s="344">
        <f>'[6]DDHC 19'!G67</f>
        <v>0</v>
      </c>
      <c r="H71" s="344">
        <f>'[6]DDHC 19'!H67</f>
        <v>2</v>
      </c>
      <c r="I71" s="344">
        <f>'[6]DDHC 19'!I67</f>
        <v>0</v>
      </c>
      <c r="J71" s="344">
        <f>'[6]DDHC 19'!J67</f>
        <v>0</v>
      </c>
      <c r="K71" s="122">
        <f t="shared" si="2"/>
        <v>0</v>
      </c>
      <c r="L71" s="122">
        <f t="shared" si="3"/>
        <v>0</v>
      </c>
    </row>
    <row r="72" spans="1:12" ht="20.25" customHeight="1">
      <c r="A72" s="230">
        <v>60</v>
      </c>
      <c r="B72" s="343" t="str">
        <f>'[6]DDHC 19'!B68</f>
        <v>Trà Vinh</v>
      </c>
      <c r="C72" s="344">
        <f>'[6]DDHC 19'!C68</f>
        <v>0</v>
      </c>
      <c r="D72" s="344">
        <f>'[6]DDHC 19'!D68</f>
        <v>0</v>
      </c>
      <c r="E72" s="344">
        <f>'[6]DDHC 19'!E68</f>
        <v>0</v>
      </c>
      <c r="F72" s="344">
        <f>'[6]DDHC 19'!F68</f>
        <v>0</v>
      </c>
      <c r="G72" s="344">
        <f>'[6]DDHC 19'!G68</f>
        <v>0</v>
      </c>
      <c r="H72" s="344">
        <f>'[6]DDHC 19'!H68</f>
        <v>0</v>
      </c>
      <c r="I72" s="344">
        <f>'[6]DDHC 19'!I68</f>
        <v>0</v>
      </c>
      <c r="J72" s="344">
        <f>'[6]DDHC 19'!J68</f>
        <v>0</v>
      </c>
      <c r="K72" s="122">
        <f t="shared" si="2"/>
        <v>0</v>
      </c>
      <c r="L72" s="122">
        <f t="shared" si="3"/>
        <v>0</v>
      </c>
    </row>
    <row r="73" spans="1:12" ht="20.25" customHeight="1">
      <c r="A73" s="230">
        <v>61</v>
      </c>
      <c r="B73" s="343" t="str">
        <f>'[6]DDHC 19'!B69</f>
        <v>Vĩnh Long</v>
      </c>
      <c r="C73" s="344">
        <f>'[6]DDHC 19'!C69</f>
        <v>0</v>
      </c>
      <c r="D73" s="344">
        <f>'[6]DDHC 19'!D69</f>
        <v>0</v>
      </c>
      <c r="E73" s="344">
        <f>'[6]DDHC 19'!E69</f>
        <v>0</v>
      </c>
      <c r="F73" s="344">
        <f>'[6]DDHC 19'!F69</f>
        <v>0</v>
      </c>
      <c r="G73" s="344">
        <f>'[6]DDHC 19'!G69</f>
        <v>0</v>
      </c>
      <c r="H73" s="344">
        <f>'[6]DDHC 19'!H69</f>
        <v>0</v>
      </c>
      <c r="I73" s="344">
        <f>'[6]DDHC 19'!I69</f>
        <v>0</v>
      </c>
      <c r="J73" s="344">
        <f>'[6]DDHC 19'!J69</f>
        <v>0</v>
      </c>
      <c r="K73" s="122">
        <f t="shared" si="2"/>
        <v>5</v>
      </c>
      <c r="L73" s="122">
        <f t="shared" si="3"/>
        <v>0</v>
      </c>
    </row>
    <row r="74" spans="1:12" ht="20.25" customHeight="1">
      <c r="A74" s="230">
        <v>62</v>
      </c>
      <c r="B74" s="343" t="str">
        <f>'[6]DDHC 19'!B70</f>
        <v>Vĩnh Phúc</v>
      </c>
      <c r="C74" s="344">
        <f>'[6]DDHC 19'!C70</f>
        <v>5</v>
      </c>
      <c r="D74" s="344">
        <f>'[6]DDHC 19'!D70</f>
        <v>0</v>
      </c>
      <c r="E74" s="344">
        <f>'[6]DDHC 19'!E70</f>
        <v>5</v>
      </c>
      <c r="F74" s="344">
        <f>'[6]DDHC 19'!F70</f>
        <v>5</v>
      </c>
      <c r="G74" s="344">
        <f>'[6]DDHC 19'!G70</f>
        <v>5</v>
      </c>
      <c r="H74" s="344">
        <f>'[6]DDHC 19'!H70</f>
        <v>0</v>
      </c>
      <c r="I74" s="344">
        <f>'[6]DDHC 19'!I70</f>
        <v>0</v>
      </c>
      <c r="J74" s="344">
        <f>'[6]DDHC 19'!J70</f>
        <v>0</v>
      </c>
      <c r="K74" s="122">
        <f t="shared" si="2"/>
        <v>0</v>
      </c>
      <c r="L74" s="122">
        <f t="shared" si="3"/>
        <v>0</v>
      </c>
    </row>
    <row r="75" spans="1:10" ht="20.25" customHeight="1">
      <c r="A75" s="230">
        <v>63</v>
      </c>
      <c r="B75" s="343" t="str">
        <f>'[6]DDHC 19'!B71</f>
        <v>Yên Bái</v>
      </c>
      <c r="C75" s="344">
        <f>'[6]DDHC 19'!C71</f>
        <v>0</v>
      </c>
      <c r="D75" s="344">
        <f>'[6]DDHC 19'!D71</f>
        <v>0</v>
      </c>
      <c r="E75" s="344">
        <f>'[6]DDHC 19'!E71</f>
        <v>0</v>
      </c>
      <c r="F75" s="344">
        <f>'[6]DDHC 19'!F71</f>
        <v>0</v>
      </c>
      <c r="G75" s="344">
        <f>'[6]DDHC 19'!G71</f>
        <v>0</v>
      </c>
      <c r="H75" s="344">
        <f>'[6]DDHC 19'!H71</f>
        <v>0</v>
      </c>
      <c r="I75" s="344">
        <f>'[6]DDHC 19'!I71</f>
        <v>0</v>
      </c>
      <c r="J75" s="344">
        <f>'[6]DDHC 19'!J71</f>
        <v>0</v>
      </c>
    </row>
    <row r="76" spans="2:11" ht="15.75">
      <c r="B76" s="7"/>
      <c r="C76" s="7"/>
      <c r="D76" s="7"/>
      <c r="E76" s="7"/>
      <c r="F76" s="7"/>
      <c r="G76" s="7"/>
      <c r="H76" s="464" t="str">
        <f>TT!B8</f>
        <v>Hà Nội, ngày 10 tháng 01 năm 2017</v>
      </c>
      <c r="I76" s="464"/>
      <c r="J76" s="464"/>
      <c r="K76" s="464"/>
    </row>
    <row r="77" spans="2:11" ht="15.75">
      <c r="B77" s="456" t="s">
        <v>372</v>
      </c>
      <c r="C77" s="456"/>
      <c r="D77" s="162"/>
      <c r="E77" s="156"/>
      <c r="F77" s="156"/>
      <c r="G77" s="156"/>
      <c r="H77" s="463" t="str">
        <f>TT!B5</f>
        <v>KT. GIÁM ĐỐC</v>
      </c>
      <c r="I77" s="463"/>
      <c r="J77" s="463"/>
      <c r="K77" s="217"/>
    </row>
    <row r="78" spans="2:11" ht="15.75">
      <c r="B78" s="143"/>
      <c r="C78" s="143"/>
      <c r="D78" s="143"/>
      <c r="E78" s="156"/>
      <c r="F78" s="7"/>
      <c r="G78" s="7"/>
      <c r="H78" s="463" t="s">
        <v>514</v>
      </c>
      <c r="I78" s="463"/>
      <c r="J78" s="463"/>
      <c r="K78" s="217"/>
    </row>
    <row r="79" spans="2:11" ht="15.75">
      <c r="B79" s="143"/>
      <c r="C79" s="143"/>
      <c r="D79" s="143"/>
      <c r="E79" s="156"/>
      <c r="F79" s="7"/>
      <c r="G79" s="7"/>
      <c r="H79" s="143"/>
      <c r="I79" s="143"/>
      <c r="J79" s="143"/>
      <c r="K79" s="217"/>
    </row>
    <row r="80" spans="2:11" ht="15.75">
      <c r="B80" s="143"/>
      <c r="C80" s="143"/>
      <c r="D80" s="143"/>
      <c r="E80" s="156"/>
      <c r="F80" s="7"/>
      <c r="G80" s="7"/>
      <c r="H80" s="143"/>
      <c r="I80" s="143"/>
      <c r="J80" s="143"/>
      <c r="K80" s="217"/>
    </row>
    <row r="81" spans="2:11" ht="15.75">
      <c r="B81" s="143"/>
      <c r="C81" s="143"/>
      <c r="D81" s="143"/>
      <c r="E81" s="156"/>
      <c r="F81" s="7"/>
      <c r="G81" s="7"/>
      <c r="H81" s="143"/>
      <c r="I81" s="143"/>
      <c r="J81" s="143"/>
      <c r="K81" s="217"/>
    </row>
    <row r="82" spans="2:11" ht="15.75">
      <c r="B82" s="143"/>
      <c r="C82" s="143"/>
      <c r="D82" s="143"/>
      <c r="E82" s="156"/>
      <c r="F82" s="7"/>
      <c r="G82" s="7"/>
      <c r="H82" s="143"/>
      <c r="I82" s="143"/>
      <c r="J82" s="143"/>
      <c r="K82" s="217"/>
    </row>
    <row r="83" spans="2:11" ht="15.75">
      <c r="B83" s="143"/>
      <c r="C83" s="143"/>
      <c r="D83" s="143"/>
      <c r="E83" s="156"/>
      <c r="F83" s="7"/>
      <c r="G83" s="7"/>
      <c r="H83" s="143"/>
      <c r="I83" s="143"/>
      <c r="J83" s="143"/>
      <c r="K83" s="217"/>
    </row>
    <row r="84" spans="2:11" ht="15.75">
      <c r="B84" s="456" t="str">
        <f>TT!B7</f>
        <v>Đinh Nam Hải</v>
      </c>
      <c r="C84" s="456"/>
      <c r="D84" s="162"/>
      <c r="E84" s="156"/>
      <c r="F84" s="7"/>
      <c r="G84" s="7"/>
      <c r="H84" s="463" t="str">
        <f>TT!B6</f>
        <v>Nguyễn Đình Vĩnh</v>
      </c>
      <c r="I84" s="463"/>
      <c r="J84" s="463"/>
      <c r="K84" s="217"/>
    </row>
    <row r="85" spans="2:11" ht="15.75">
      <c r="B85" s="200"/>
      <c r="C85" s="7"/>
      <c r="D85" s="7"/>
      <c r="E85" s="7"/>
      <c r="F85" s="7"/>
      <c r="G85" s="7"/>
      <c r="H85" s="7"/>
      <c r="I85" s="7"/>
      <c r="J85" s="7"/>
      <c r="K85" s="7"/>
    </row>
  </sheetData>
  <sheetProtection/>
  <mergeCells count="27">
    <mergeCell ref="A4:J4"/>
    <mergeCell ref="A5:J5"/>
    <mergeCell ref="B1:E1"/>
    <mergeCell ref="B2:E2"/>
    <mergeCell ref="J7:J10"/>
    <mergeCell ref="I6:J6"/>
    <mergeCell ref="A6:B6"/>
    <mergeCell ref="A3:J3"/>
    <mergeCell ref="C8:C10"/>
    <mergeCell ref="D8:E8"/>
    <mergeCell ref="F8:H8"/>
    <mergeCell ref="I8:I10"/>
    <mergeCell ref="D9:D10"/>
    <mergeCell ref="E9:E10"/>
    <mergeCell ref="A11:B11"/>
    <mergeCell ref="A12:B12"/>
    <mergeCell ref="G9:H9"/>
    <mergeCell ref="A7:B10"/>
    <mergeCell ref="C7:E7"/>
    <mergeCell ref="F7:I7"/>
    <mergeCell ref="F9:F10"/>
    <mergeCell ref="H76:K76"/>
    <mergeCell ref="B77:C77"/>
    <mergeCell ref="H77:J77"/>
    <mergeCell ref="H78:J78"/>
    <mergeCell ref="B84:C84"/>
    <mergeCell ref="H84:J84"/>
  </mergeCells>
  <printOptions/>
  <pageMargins left="0.47" right="0.2755905511811024" top="0.5511811023622047" bottom="0.4330708661417323" header="0.4330708661417323" footer="0.31496062992125984"/>
  <pageSetup horizontalDpi="600" verticalDpi="600" orientation="landscape" paperSize="9"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tabColor rgb="FFFFFF00"/>
  </sheetPr>
  <dimension ref="A2:U88"/>
  <sheetViews>
    <sheetView zoomScalePageLayoutView="0" workbookViewId="0" topLeftCell="A4">
      <pane ySplit="10" topLeftCell="A14" activePane="bottomLeft" state="frozen"/>
      <selection pane="topLeft" activeCell="A4" sqref="A4"/>
      <selection pane="bottomLeft" activeCell="A2" sqref="A2:T6"/>
    </sheetView>
  </sheetViews>
  <sheetFormatPr defaultColWidth="9.00390625" defaultRowHeight="15.75"/>
  <cols>
    <col min="1" max="1" width="2.50390625" style="86" customWidth="1"/>
    <col min="2" max="2" width="10.625" style="86" customWidth="1"/>
    <col min="3" max="3" width="4.875" style="86" customWidth="1"/>
    <col min="4" max="4" width="10.125" style="86" customWidth="1"/>
    <col min="5" max="5" width="5.625" style="86" customWidth="1"/>
    <col min="6" max="6" width="9.50390625" style="86" customWidth="1"/>
    <col min="7" max="7" width="4.625" style="86" customWidth="1"/>
    <col min="8" max="8" width="8.50390625" style="86" customWidth="1"/>
    <col min="9" max="9" width="5.125" style="86" customWidth="1"/>
    <col min="10" max="10" width="5.00390625" style="86" customWidth="1"/>
    <col min="11" max="11" width="5.75390625" style="86" customWidth="1"/>
    <col min="12" max="12" width="7.625" style="86" customWidth="1"/>
    <col min="13" max="13" width="5.00390625" style="86" customWidth="1"/>
    <col min="14" max="14" width="8.875" style="86" customWidth="1"/>
    <col min="15" max="15" width="5.00390625" style="86" customWidth="1"/>
    <col min="16" max="16" width="9.375" style="86" customWidth="1"/>
    <col min="17" max="17" width="4.50390625" style="86" customWidth="1"/>
    <col min="18" max="18" width="7.00390625" style="86" customWidth="1"/>
    <col min="19" max="19" width="4.375" style="86" customWidth="1"/>
    <col min="20" max="20" width="8.375" style="86" customWidth="1"/>
    <col min="21" max="16384" width="9.00390625" style="86" customWidth="1"/>
  </cols>
  <sheetData>
    <row r="2" spans="1:18" ht="15.75" customHeight="1">
      <c r="A2" s="157"/>
      <c r="B2" s="157"/>
      <c r="C2" s="157"/>
      <c r="D2" s="157"/>
      <c r="E2" s="84"/>
      <c r="F2" s="84"/>
      <c r="G2" s="84"/>
      <c r="H2" s="84"/>
      <c r="I2" s="84"/>
      <c r="J2" s="84"/>
      <c r="K2" s="84"/>
      <c r="L2" s="84"/>
      <c r="M2" s="84"/>
      <c r="N2" s="84"/>
      <c r="O2" s="84"/>
      <c r="P2" s="85"/>
      <c r="Q2" s="85"/>
      <c r="R2" s="85"/>
    </row>
    <row r="3" spans="1:18" ht="20.25" customHeight="1">
      <c r="A3" s="157"/>
      <c r="B3" s="157"/>
      <c r="C3" s="157"/>
      <c r="D3" s="157"/>
      <c r="E3" s="84"/>
      <c r="F3" s="84"/>
      <c r="G3" s="84"/>
      <c r="H3" s="84"/>
      <c r="I3" s="84"/>
      <c r="J3" s="84"/>
      <c r="K3" s="84"/>
      <c r="L3" s="84"/>
      <c r="M3" s="84"/>
      <c r="N3" s="84"/>
      <c r="O3" s="84"/>
      <c r="P3" s="87"/>
      <c r="Q3" s="87"/>
      <c r="R3" s="87"/>
    </row>
    <row r="4" spans="1:18" ht="15" customHeight="1">
      <c r="A4" s="157"/>
      <c r="B4" s="157"/>
      <c r="C4" s="157"/>
      <c r="D4" s="157"/>
      <c r="E4" s="84"/>
      <c r="F4" s="84"/>
      <c r="G4" s="84"/>
      <c r="H4" s="84"/>
      <c r="I4" s="84"/>
      <c r="J4" s="84"/>
      <c r="K4" s="84"/>
      <c r="L4" s="84"/>
      <c r="M4" s="84"/>
      <c r="N4" s="84"/>
      <c r="O4" s="84"/>
      <c r="P4" s="88"/>
      <c r="Q4" s="88"/>
      <c r="R4" s="88"/>
    </row>
    <row r="5" spans="1:18" ht="15.75" customHeight="1">
      <c r="A5" s="89"/>
      <c r="B5" s="89"/>
      <c r="C5" s="89"/>
      <c r="D5" s="90"/>
      <c r="E5" s="37"/>
      <c r="F5" s="84"/>
      <c r="G5" s="84"/>
      <c r="H5" s="84"/>
      <c r="I5" s="84"/>
      <c r="J5" s="84"/>
      <c r="K5" s="84"/>
      <c r="L5" s="84"/>
      <c r="M5" s="84"/>
      <c r="N5" s="84"/>
      <c r="O5" s="84"/>
      <c r="P5" s="88"/>
      <c r="Q5" s="88"/>
      <c r="R5" s="88"/>
    </row>
    <row r="6" spans="1:18" ht="18.75" customHeight="1">
      <c r="A6" s="91"/>
      <c r="B6" s="91"/>
      <c r="C6" s="91"/>
      <c r="K6" s="158"/>
      <c r="L6" s="158"/>
      <c r="M6" s="158"/>
      <c r="N6" s="158"/>
      <c r="O6" s="158"/>
      <c r="P6" s="88"/>
      <c r="Q6" s="92"/>
      <c r="R6" s="92"/>
    </row>
    <row r="7" spans="1:20" s="93" customFormat="1" ht="21.75" customHeight="1">
      <c r="A7" s="549" t="s">
        <v>32</v>
      </c>
      <c r="B7" s="550"/>
      <c r="C7" s="555" t="s">
        <v>18</v>
      </c>
      <c r="D7" s="556"/>
      <c r="E7" s="555" t="s">
        <v>7</v>
      </c>
      <c r="F7" s="557"/>
      <c r="G7" s="557"/>
      <c r="H7" s="557"/>
      <c r="I7" s="557"/>
      <c r="J7" s="557"/>
      <c r="K7" s="557"/>
      <c r="L7" s="557"/>
      <c r="M7" s="557"/>
      <c r="N7" s="557"/>
      <c r="O7" s="557"/>
      <c r="P7" s="557"/>
      <c r="Q7" s="557"/>
      <c r="R7" s="557"/>
      <c r="S7" s="557"/>
      <c r="T7" s="556"/>
    </row>
    <row r="8" spans="1:21" s="93" customFormat="1" ht="22.5" customHeight="1">
      <c r="A8" s="551"/>
      <c r="B8" s="552"/>
      <c r="C8" s="558" t="s">
        <v>211</v>
      </c>
      <c r="D8" s="558" t="s">
        <v>212</v>
      </c>
      <c r="E8" s="555" t="s">
        <v>213</v>
      </c>
      <c r="F8" s="567"/>
      <c r="G8" s="567"/>
      <c r="H8" s="567"/>
      <c r="I8" s="567"/>
      <c r="J8" s="567"/>
      <c r="K8" s="567"/>
      <c r="L8" s="568"/>
      <c r="M8" s="555" t="s">
        <v>214</v>
      </c>
      <c r="N8" s="557"/>
      <c r="O8" s="557"/>
      <c r="P8" s="557"/>
      <c r="Q8" s="557"/>
      <c r="R8" s="557"/>
      <c r="S8" s="557"/>
      <c r="T8" s="556"/>
      <c r="U8" s="94"/>
    </row>
    <row r="9" spans="1:20" s="93" customFormat="1" ht="42.75" customHeight="1">
      <c r="A9" s="551"/>
      <c r="B9" s="552"/>
      <c r="C9" s="559"/>
      <c r="D9" s="559"/>
      <c r="E9" s="569" t="s">
        <v>215</v>
      </c>
      <c r="F9" s="569"/>
      <c r="G9" s="555" t="s">
        <v>216</v>
      </c>
      <c r="H9" s="557"/>
      <c r="I9" s="557"/>
      <c r="J9" s="557"/>
      <c r="K9" s="557"/>
      <c r="L9" s="556"/>
      <c r="M9" s="569" t="s">
        <v>215</v>
      </c>
      <c r="N9" s="569"/>
      <c r="O9" s="555" t="s">
        <v>216</v>
      </c>
      <c r="P9" s="557"/>
      <c r="Q9" s="557"/>
      <c r="R9" s="557"/>
      <c r="S9" s="557"/>
      <c r="T9" s="556"/>
    </row>
    <row r="10" spans="1:20" s="93" customFormat="1" ht="35.25" customHeight="1">
      <c r="A10" s="551"/>
      <c r="B10" s="552"/>
      <c r="C10" s="559"/>
      <c r="D10" s="559"/>
      <c r="E10" s="558" t="s">
        <v>4</v>
      </c>
      <c r="F10" s="558" t="s">
        <v>9</v>
      </c>
      <c r="G10" s="553" t="s">
        <v>217</v>
      </c>
      <c r="H10" s="554"/>
      <c r="I10" s="553" t="s">
        <v>218</v>
      </c>
      <c r="J10" s="554"/>
      <c r="K10" s="553" t="s">
        <v>219</v>
      </c>
      <c r="L10" s="554"/>
      <c r="M10" s="558" t="s">
        <v>4</v>
      </c>
      <c r="N10" s="558" t="s">
        <v>220</v>
      </c>
      <c r="O10" s="553" t="s">
        <v>217</v>
      </c>
      <c r="P10" s="554"/>
      <c r="Q10" s="553" t="s">
        <v>221</v>
      </c>
      <c r="R10" s="554"/>
      <c r="S10" s="553" t="s">
        <v>222</v>
      </c>
      <c r="T10" s="554"/>
    </row>
    <row r="11" spans="1:20" s="93" customFormat="1" ht="25.5" customHeight="1">
      <c r="A11" s="553"/>
      <c r="B11" s="554"/>
      <c r="C11" s="560"/>
      <c r="D11" s="560"/>
      <c r="E11" s="560"/>
      <c r="F11" s="560"/>
      <c r="G11" s="95" t="s">
        <v>4</v>
      </c>
      <c r="H11" s="95" t="s">
        <v>9</v>
      </c>
      <c r="I11" s="96" t="s">
        <v>4</v>
      </c>
      <c r="J11" s="95" t="s">
        <v>220</v>
      </c>
      <c r="K11" s="96" t="s">
        <v>4</v>
      </c>
      <c r="L11" s="95" t="s">
        <v>220</v>
      </c>
      <c r="M11" s="560"/>
      <c r="N11" s="560"/>
      <c r="O11" s="95" t="s">
        <v>4</v>
      </c>
      <c r="P11" s="95" t="s">
        <v>9</v>
      </c>
      <c r="Q11" s="96" t="s">
        <v>4</v>
      </c>
      <c r="R11" s="95" t="s">
        <v>9</v>
      </c>
      <c r="S11" s="96" t="s">
        <v>4</v>
      </c>
      <c r="T11" s="95" t="s">
        <v>9</v>
      </c>
    </row>
    <row r="12" spans="1:20" ht="12.75">
      <c r="A12" s="561" t="s">
        <v>6</v>
      </c>
      <c r="B12" s="562"/>
      <c r="C12" s="97">
        <v>1</v>
      </c>
      <c r="D12" s="98">
        <v>2</v>
      </c>
      <c r="E12" s="97">
        <v>3</v>
      </c>
      <c r="F12" s="98">
        <v>4</v>
      </c>
      <c r="G12" s="97">
        <v>5</v>
      </c>
      <c r="H12" s="98">
        <v>6</v>
      </c>
      <c r="I12" s="97">
        <v>7</v>
      </c>
      <c r="J12" s="98">
        <v>8</v>
      </c>
      <c r="K12" s="97">
        <v>9</v>
      </c>
      <c r="L12" s="98">
        <v>10</v>
      </c>
      <c r="M12" s="97">
        <v>11</v>
      </c>
      <c r="N12" s="98">
        <v>12</v>
      </c>
      <c r="O12" s="97">
        <v>13</v>
      </c>
      <c r="P12" s="98">
        <v>14</v>
      </c>
      <c r="Q12" s="97">
        <v>15</v>
      </c>
      <c r="R12" s="98">
        <v>16</v>
      </c>
      <c r="S12" s="97">
        <v>17</v>
      </c>
      <c r="T12" s="98">
        <v>18</v>
      </c>
    </row>
    <row r="13" spans="1:20" ht="18" customHeight="1">
      <c r="A13" s="563" t="s">
        <v>17</v>
      </c>
      <c r="B13" s="564"/>
      <c r="C13" s="123">
        <f>SUM(C14:C76)</f>
        <v>342</v>
      </c>
      <c r="D13" s="123">
        <f aca="true" t="shared" si="0" ref="D13:T13">SUM(D14:D76)</f>
        <v>667810622.1140001</v>
      </c>
      <c r="E13" s="123">
        <f t="shared" si="0"/>
        <v>179</v>
      </c>
      <c r="F13" s="123">
        <f t="shared" si="0"/>
        <v>530897096.464</v>
      </c>
      <c r="G13" s="123">
        <f t="shared" si="0"/>
        <v>92</v>
      </c>
      <c r="H13" s="123">
        <f t="shared" si="0"/>
        <v>141606323.44</v>
      </c>
      <c r="I13" s="123">
        <f t="shared" si="0"/>
        <v>1</v>
      </c>
      <c r="J13" s="123">
        <f t="shared" si="0"/>
        <v>0</v>
      </c>
      <c r="K13" s="123">
        <f t="shared" si="0"/>
        <v>5</v>
      </c>
      <c r="L13" s="123">
        <f t="shared" si="0"/>
        <v>8439660</v>
      </c>
      <c r="M13" s="123">
        <f t="shared" si="0"/>
        <v>163</v>
      </c>
      <c r="N13" s="123">
        <f t="shared" si="0"/>
        <v>136913525.65</v>
      </c>
      <c r="O13" s="123">
        <f t="shared" si="0"/>
        <v>100</v>
      </c>
      <c r="P13" s="123">
        <f t="shared" si="0"/>
        <v>37962630.65</v>
      </c>
      <c r="Q13" s="123">
        <f t="shared" si="0"/>
        <v>6</v>
      </c>
      <c r="R13" s="123">
        <f t="shared" si="0"/>
        <v>2627268</v>
      </c>
      <c r="S13" s="123">
        <f t="shared" si="0"/>
        <v>20</v>
      </c>
      <c r="T13" s="123">
        <f t="shared" si="0"/>
        <v>3903273</v>
      </c>
    </row>
    <row r="14" spans="1:20" ht="18" customHeight="1">
      <c r="A14" s="111" t="s">
        <v>24</v>
      </c>
      <c r="B14" s="137" t="s">
        <v>275</v>
      </c>
      <c r="C14" s="123">
        <f aca="true" t="shared" si="1" ref="C14:C45">E14+M14</f>
        <v>5</v>
      </c>
      <c r="D14" s="124">
        <f aca="true" t="shared" si="2" ref="D14:D45">F14+N14</f>
        <v>1357521</v>
      </c>
      <c r="E14" s="125">
        <v>2</v>
      </c>
      <c r="F14" s="126">
        <v>11657</v>
      </c>
      <c r="G14" s="127">
        <v>0</v>
      </c>
      <c r="H14" s="127">
        <v>0</v>
      </c>
      <c r="I14" s="127">
        <v>0</v>
      </c>
      <c r="J14" s="127">
        <v>0</v>
      </c>
      <c r="K14" s="127">
        <v>0</v>
      </c>
      <c r="L14" s="127">
        <v>0</v>
      </c>
      <c r="M14" s="125">
        <v>3</v>
      </c>
      <c r="N14" s="126">
        <v>1345864</v>
      </c>
      <c r="O14" s="127">
        <v>3</v>
      </c>
      <c r="P14" s="127">
        <v>1345864</v>
      </c>
      <c r="Q14" s="127">
        <v>0</v>
      </c>
      <c r="R14" s="127">
        <v>0</v>
      </c>
      <c r="S14" s="127">
        <v>0</v>
      </c>
      <c r="T14" s="127">
        <v>0</v>
      </c>
    </row>
    <row r="15" spans="1:20" ht="18" customHeight="1">
      <c r="A15" s="111" t="s">
        <v>25</v>
      </c>
      <c r="B15" s="138" t="s">
        <v>276</v>
      </c>
      <c r="C15" s="123">
        <f t="shared" si="1"/>
        <v>0</v>
      </c>
      <c r="D15" s="124">
        <f t="shared" si="2"/>
        <v>0</v>
      </c>
      <c r="E15" s="125">
        <v>0</v>
      </c>
      <c r="F15" s="126">
        <v>0</v>
      </c>
      <c r="G15" s="127">
        <v>0</v>
      </c>
      <c r="H15" s="127">
        <v>0</v>
      </c>
      <c r="I15" s="127">
        <v>0</v>
      </c>
      <c r="J15" s="127">
        <v>0</v>
      </c>
      <c r="K15" s="127">
        <v>0</v>
      </c>
      <c r="L15" s="127">
        <v>0</v>
      </c>
      <c r="M15" s="125">
        <v>0</v>
      </c>
      <c r="N15" s="126">
        <v>0</v>
      </c>
      <c r="O15" s="127">
        <v>0</v>
      </c>
      <c r="P15" s="127">
        <v>0</v>
      </c>
      <c r="Q15" s="127">
        <v>0</v>
      </c>
      <c r="R15" s="127">
        <v>0</v>
      </c>
      <c r="S15" s="127">
        <v>0</v>
      </c>
      <c r="T15" s="127">
        <v>0</v>
      </c>
    </row>
    <row r="16" spans="1:20" ht="18" customHeight="1">
      <c r="A16" s="111" t="s">
        <v>26</v>
      </c>
      <c r="B16" s="139" t="s">
        <v>306</v>
      </c>
      <c r="C16" s="123">
        <f t="shared" si="1"/>
        <v>0</v>
      </c>
      <c r="D16" s="124">
        <f t="shared" si="2"/>
        <v>0</v>
      </c>
      <c r="E16" s="125">
        <f aca="true" t="shared" si="3" ref="E16:F18">G16+I16+K16</f>
        <v>0</v>
      </c>
      <c r="F16" s="126">
        <f t="shared" si="3"/>
        <v>0</v>
      </c>
      <c r="G16" s="127"/>
      <c r="H16" s="128"/>
      <c r="I16" s="127"/>
      <c r="J16" s="128"/>
      <c r="K16" s="127"/>
      <c r="L16" s="128"/>
      <c r="M16" s="125">
        <f aca="true" t="shared" si="4" ref="M16:N18">O16+Q16+S16</f>
        <v>0</v>
      </c>
      <c r="N16" s="126">
        <f t="shared" si="4"/>
        <v>0</v>
      </c>
      <c r="O16" s="127"/>
      <c r="P16" s="128"/>
      <c r="Q16" s="127"/>
      <c r="R16" s="128"/>
      <c r="S16" s="127"/>
      <c r="T16" s="128"/>
    </row>
    <row r="17" spans="1:20" ht="18" customHeight="1">
      <c r="A17" s="111" t="s">
        <v>33</v>
      </c>
      <c r="B17" s="140" t="s">
        <v>307</v>
      </c>
      <c r="C17" s="123">
        <f t="shared" si="1"/>
        <v>0</v>
      </c>
      <c r="D17" s="124">
        <f t="shared" si="2"/>
        <v>0</v>
      </c>
      <c r="E17" s="125">
        <f t="shared" si="3"/>
        <v>0</v>
      </c>
      <c r="F17" s="126">
        <f t="shared" si="3"/>
        <v>0</v>
      </c>
      <c r="G17" s="127">
        <v>0</v>
      </c>
      <c r="H17" s="127">
        <v>0</v>
      </c>
      <c r="I17" s="127">
        <v>0</v>
      </c>
      <c r="J17" s="127">
        <v>0</v>
      </c>
      <c r="K17" s="127">
        <v>0</v>
      </c>
      <c r="L17" s="127">
        <v>0</v>
      </c>
      <c r="M17" s="125">
        <f t="shared" si="4"/>
        <v>0</v>
      </c>
      <c r="N17" s="126">
        <f t="shared" si="4"/>
        <v>0</v>
      </c>
      <c r="O17" s="127">
        <v>0</v>
      </c>
      <c r="P17" s="127">
        <v>0</v>
      </c>
      <c r="Q17" s="127">
        <v>0</v>
      </c>
      <c r="R17" s="127">
        <v>0</v>
      </c>
      <c r="S17" s="127">
        <v>0</v>
      </c>
      <c r="T17" s="127">
        <v>0</v>
      </c>
    </row>
    <row r="18" spans="1:20" ht="18" customHeight="1">
      <c r="A18" s="111" t="s">
        <v>34</v>
      </c>
      <c r="B18" s="139" t="s">
        <v>308</v>
      </c>
      <c r="C18" s="123">
        <f t="shared" si="1"/>
        <v>5</v>
      </c>
      <c r="D18" s="124">
        <f t="shared" si="2"/>
        <v>11087690</v>
      </c>
      <c r="E18" s="125">
        <f t="shared" si="3"/>
        <v>2</v>
      </c>
      <c r="F18" s="126">
        <f t="shared" si="3"/>
        <v>3228222</v>
      </c>
      <c r="G18" s="127">
        <v>0</v>
      </c>
      <c r="H18" s="127">
        <v>0</v>
      </c>
      <c r="I18" s="127">
        <v>0</v>
      </c>
      <c r="J18" s="127">
        <v>0</v>
      </c>
      <c r="K18" s="127">
        <v>2</v>
      </c>
      <c r="L18" s="127">
        <v>3228222</v>
      </c>
      <c r="M18" s="125">
        <f t="shared" si="4"/>
        <v>3</v>
      </c>
      <c r="N18" s="126">
        <f t="shared" si="4"/>
        <v>7859468</v>
      </c>
      <c r="O18" s="127">
        <v>3</v>
      </c>
      <c r="P18" s="127">
        <v>7859468</v>
      </c>
      <c r="Q18" s="127">
        <v>0</v>
      </c>
      <c r="R18" s="127">
        <v>0</v>
      </c>
      <c r="S18" s="127">
        <v>0</v>
      </c>
      <c r="T18" s="127">
        <v>0</v>
      </c>
    </row>
    <row r="19" spans="1:20" ht="18" customHeight="1">
      <c r="A19" s="111" t="s">
        <v>35</v>
      </c>
      <c r="B19" s="138" t="s">
        <v>284</v>
      </c>
      <c r="C19" s="123">
        <f t="shared" si="1"/>
        <v>7</v>
      </c>
      <c r="D19" s="124">
        <f t="shared" si="2"/>
        <v>1067679.0899999999</v>
      </c>
      <c r="E19" s="125">
        <v>4</v>
      </c>
      <c r="F19" s="126">
        <v>566248.44</v>
      </c>
      <c r="G19" s="127">
        <v>4</v>
      </c>
      <c r="H19" s="127">
        <v>566248.44</v>
      </c>
      <c r="I19" s="127">
        <v>0</v>
      </c>
      <c r="J19" s="127">
        <v>0</v>
      </c>
      <c r="K19" s="127">
        <v>0</v>
      </c>
      <c r="L19" s="127">
        <v>0</v>
      </c>
      <c r="M19" s="125">
        <v>3</v>
      </c>
      <c r="N19" s="126">
        <v>501430.65</v>
      </c>
      <c r="O19" s="127">
        <v>3</v>
      </c>
      <c r="P19" s="127">
        <v>501430.65</v>
      </c>
      <c r="Q19" s="127">
        <v>0</v>
      </c>
      <c r="R19" s="127">
        <v>0</v>
      </c>
      <c r="S19" s="127">
        <v>0</v>
      </c>
      <c r="T19" s="127">
        <v>0</v>
      </c>
    </row>
    <row r="20" spans="1:20" ht="18" customHeight="1">
      <c r="A20" s="111" t="s">
        <v>36</v>
      </c>
      <c r="B20" s="138" t="s">
        <v>273</v>
      </c>
      <c r="C20" s="123">
        <f t="shared" si="1"/>
        <v>7</v>
      </c>
      <c r="D20" s="124">
        <f t="shared" si="2"/>
        <v>22318594</v>
      </c>
      <c r="E20" s="125">
        <v>3</v>
      </c>
      <c r="F20" s="126">
        <v>10194518</v>
      </c>
      <c r="G20" s="127">
        <v>1</v>
      </c>
      <c r="H20" s="127">
        <v>148026</v>
      </c>
      <c r="I20" s="127">
        <v>0</v>
      </c>
      <c r="J20" s="127">
        <v>0</v>
      </c>
      <c r="K20" s="127">
        <v>0</v>
      </c>
      <c r="L20" s="127">
        <v>0</v>
      </c>
      <c r="M20" s="125">
        <v>4</v>
      </c>
      <c r="N20" s="126">
        <v>12124076</v>
      </c>
      <c r="O20" s="127">
        <v>3</v>
      </c>
      <c r="P20" s="127">
        <v>11802076</v>
      </c>
      <c r="Q20" s="127">
        <v>0</v>
      </c>
      <c r="R20" s="127">
        <v>0</v>
      </c>
      <c r="S20" s="127">
        <v>1</v>
      </c>
      <c r="T20" s="127">
        <v>322000</v>
      </c>
    </row>
    <row r="21" spans="1:20" ht="18" customHeight="1">
      <c r="A21" s="111" t="s">
        <v>37</v>
      </c>
      <c r="B21" s="139" t="s">
        <v>298</v>
      </c>
      <c r="C21" s="123">
        <f t="shared" si="1"/>
        <v>7</v>
      </c>
      <c r="D21" s="124">
        <f t="shared" si="2"/>
        <v>124253337</v>
      </c>
      <c r="E21" s="125">
        <v>5</v>
      </c>
      <c r="F21" s="126">
        <v>63310442</v>
      </c>
      <c r="G21" s="127">
        <v>4</v>
      </c>
      <c r="H21" s="127">
        <v>65131</v>
      </c>
      <c r="I21" s="127">
        <v>0</v>
      </c>
      <c r="J21" s="127">
        <v>0</v>
      </c>
      <c r="K21" s="127">
        <v>0</v>
      </c>
      <c r="L21" s="127">
        <v>0</v>
      </c>
      <c r="M21" s="125">
        <v>2</v>
      </c>
      <c r="N21" s="126">
        <v>60942895</v>
      </c>
      <c r="O21" s="127">
        <v>0</v>
      </c>
      <c r="P21" s="127">
        <v>0</v>
      </c>
      <c r="Q21" s="127">
        <v>0</v>
      </c>
      <c r="R21" s="127">
        <v>0</v>
      </c>
      <c r="S21" s="127">
        <v>0</v>
      </c>
      <c r="T21" s="127">
        <v>0</v>
      </c>
    </row>
    <row r="22" spans="1:20" ht="18" customHeight="1">
      <c r="A22" s="111" t="s">
        <v>38</v>
      </c>
      <c r="B22" s="138" t="s">
        <v>277</v>
      </c>
      <c r="C22" s="123">
        <f t="shared" si="1"/>
        <v>5</v>
      </c>
      <c r="D22" s="124">
        <f t="shared" si="2"/>
        <v>317726</v>
      </c>
      <c r="E22" s="125">
        <v>4</v>
      </c>
      <c r="F22" s="126">
        <v>161586</v>
      </c>
      <c r="G22" s="127">
        <v>3</v>
      </c>
      <c r="H22" s="127">
        <v>5446</v>
      </c>
      <c r="I22" s="127">
        <v>0</v>
      </c>
      <c r="J22" s="127">
        <v>0</v>
      </c>
      <c r="K22" s="127">
        <v>0</v>
      </c>
      <c r="L22" s="127">
        <v>0</v>
      </c>
      <c r="M22" s="125">
        <v>1</v>
      </c>
      <c r="N22" s="126">
        <v>156140</v>
      </c>
      <c r="O22" s="127">
        <v>0</v>
      </c>
      <c r="P22" s="127">
        <v>0</v>
      </c>
      <c r="Q22" s="127">
        <v>0</v>
      </c>
      <c r="R22" s="127">
        <v>0</v>
      </c>
      <c r="S22" s="127">
        <v>0</v>
      </c>
      <c r="T22" s="127">
        <v>0</v>
      </c>
    </row>
    <row r="23" spans="1:20" ht="18" customHeight="1">
      <c r="A23" s="111" t="s">
        <v>51</v>
      </c>
      <c r="B23" s="139" t="s">
        <v>309</v>
      </c>
      <c r="C23" s="123">
        <f t="shared" si="1"/>
        <v>0</v>
      </c>
      <c r="D23" s="124">
        <f t="shared" si="2"/>
        <v>0</v>
      </c>
      <c r="E23" s="125">
        <f>G23+I23+K23</f>
        <v>0</v>
      </c>
      <c r="F23" s="126">
        <f>H23+J23+L23</f>
        <v>0</v>
      </c>
      <c r="G23" s="127"/>
      <c r="H23" s="127"/>
      <c r="I23" s="127"/>
      <c r="J23" s="127"/>
      <c r="K23" s="127"/>
      <c r="L23" s="127"/>
      <c r="M23" s="125">
        <f>O23+Q23+S23</f>
        <v>0</v>
      </c>
      <c r="N23" s="126">
        <f>P23+R23+T23</f>
        <v>0</v>
      </c>
      <c r="O23" s="127"/>
      <c r="P23" s="127"/>
      <c r="Q23" s="127"/>
      <c r="R23" s="127"/>
      <c r="S23" s="127"/>
      <c r="T23" s="127"/>
    </row>
    <row r="24" spans="1:20" ht="18" customHeight="1">
      <c r="A24" s="111" t="s">
        <v>53</v>
      </c>
      <c r="B24" s="138" t="s">
        <v>302</v>
      </c>
      <c r="C24" s="123">
        <f t="shared" si="1"/>
        <v>5</v>
      </c>
      <c r="D24" s="124">
        <f t="shared" si="2"/>
        <v>23474</v>
      </c>
      <c r="E24" s="125">
        <v>2</v>
      </c>
      <c r="F24" s="126">
        <v>10579</v>
      </c>
      <c r="G24" s="127">
        <v>0</v>
      </c>
      <c r="H24" s="127">
        <v>0</v>
      </c>
      <c r="I24" s="127">
        <v>0</v>
      </c>
      <c r="J24" s="127">
        <v>0</v>
      </c>
      <c r="K24" s="127">
        <v>0</v>
      </c>
      <c r="L24" s="127">
        <v>0</v>
      </c>
      <c r="M24" s="125">
        <v>3</v>
      </c>
      <c r="N24" s="126">
        <v>12895</v>
      </c>
      <c r="O24" s="127">
        <v>0</v>
      </c>
      <c r="P24" s="127">
        <v>0</v>
      </c>
      <c r="Q24" s="127">
        <v>0</v>
      </c>
      <c r="R24" s="127">
        <v>0</v>
      </c>
      <c r="S24" s="127">
        <v>0</v>
      </c>
      <c r="T24" s="127">
        <v>0</v>
      </c>
    </row>
    <row r="25" spans="1:20" ht="18" customHeight="1">
      <c r="A25" s="111" t="s">
        <v>54</v>
      </c>
      <c r="B25" s="138" t="s">
        <v>278</v>
      </c>
      <c r="C25" s="123">
        <f t="shared" si="1"/>
        <v>0</v>
      </c>
      <c r="D25" s="124">
        <f t="shared" si="2"/>
        <v>0</v>
      </c>
      <c r="E25" s="125">
        <v>0</v>
      </c>
      <c r="F25" s="126">
        <v>0</v>
      </c>
      <c r="G25" s="127">
        <v>0</v>
      </c>
      <c r="H25" s="127">
        <v>0</v>
      </c>
      <c r="I25" s="127">
        <v>0</v>
      </c>
      <c r="J25" s="127">
        <v>0</v>
      </c>
      <c r="K25" s="127">
        <v>0</v>
      </c>
      <c r="L25" s="127">
        <v>0</v>
      </c>
      <c r="M25" s="125">
        <v>0</v>
      </c>
      <c r="N25" s="126">
        <v>0</v>
      </c>
      <c r="O25" s="127">
        <v>0</v>
      </c>
      <c r="P25" s="127">
        <v>0</v>
      </c>
      <c r="Q25" s="127">
        <v>0</v>
      </c>
      <c r="R25" s="127">
        <v>0</v>
      </c>
      <c r="S25" s="127">
        <v>0</v>
      </c>
      <c r="T25" s="127">
        <v>0</v>
      </c>
    </row>
    <row r="26" spans="1:20" ht="18" customHeight="1">
      <c r="A26" s="111" t="s">
        <v>55</v>
      </c>
      <c r="B26" s="139" t="s">
        <v>310</v>
      </c>
      <c r="C26" s="123">
        <f t="shared" si="1"/>
        <v>0</v>
      </c>
      <c r="D26" s="124">
        <f t="shared" si="2"/>
        <v>0</v>
      </c>
      <c r="E26" s="125">
        <f>G26+I26+K26</f>
        <v>0</v>
      </c>
      <c r="F26" s="126">
        <f>H26+J26+L26</f>
        <v>0</v>
      </c>
      <c r="G26" s="127">
        <v>0</v>
      </c>
      <c r="H26" s="127">
        <v>0</v>
      </c>
      <c r="I26" s="127">
        <v>0</v>
      </c>
      <c r="J26" s="127">
        <v>0</v>
      </c>
      <c r="K26" s="127">
        <v>0</v>
      </c>
      <c r="L26" s="127">
        <v>0</v>
      </c>
      <c r="M26" s="125">
        <f>O26+Q26+S26</f>
        <v>0</v>
      </c>
      <c r="N26" s="126">
        <f>P26+R26+T26</f>
        <v>0</v>
      </c>
      <c r="O26" s="127">
        <v>0</v>
      </c>
      <c r="P26" s="127">
        <v>0</v>
      </c>
      <c r="Q26" s="127">
        <v>0</v>
      </c>
      <c r="R26" s="127">
        <v>0</v>
      </c>
      <c r="S26" s="127">
        <v>0</v>
      </c>
      <c r="T26" s="127">
        <v>0</v>
      </c>
    </row>
    <row r="27" spans="1:20" ht="18" customHeight="1">
      <c r="A27" s="111" t="s">
        <v>56</v>
      </c>
      <c r="B27" s="138" t="s">
        <v>291</v>
      </c>
      <c r="C27" s="123">
        <f t="shared" si="1"/>
        <v>17</v>
      </c>
      <c r="D27" s="124">
        <f t="shared" si="2"/>
        <v>11752276</v>
      </c>
      <c r="E27" s="125">
        <v>15</v>
      </c>
      <c r="F27" s="126">
        <v>11631326</v>
      </c>
      <c r="G27" s="127">
        <v>0</v>
      </c>
      <c r="H27" s="127">
        <v>0</v>
      </c>
      <c r="I27" s="127">
        <v>0</v>
      </c>
      <c r="J27" s="127">
        <v>0</v>
      </c>
      <c r="K27" s="127">
        <v>0</v>
      </c>
      <c r="L27" s="127">
        <v>0</v>
      </c>
      <c r="M27" s="125">
        <v>2</v>
      </c>
      <c r="N27" s="126">
        <v>120950</v>
      </c>
      <c r="O27" s="127">
        <v>0</v>
      </c>
      <c r="P27" s="127">
        <v>0</v>
      </c>
      <c r="Q27" s="127">
        <v>0</v>
      </c>
      <c r="R27" s="127">
        <v>0</v>
      </c>
      <c r="S27" s="127">
        <v>0</v>
      </c>
      <c r="T27" s="127">
        <v>0</v>
      </c>
    </row>
    <row r="28" spans="1:20" ht="18" customHeight="1">
      <c r="A28" s="111" t="s">
        <v>59</v>
      </c>
      <c r="B28" s="138" t="s">
        <v>279</v>
      </c>
      <c r="C28" s="123">
        <f t="shared" si="1"/>
        <v>12</v>
      </c>
      <c r="D28" s="124">
        <f t="shared" si="2"/>
        <v>12000738</v>
      </c>
      <c r="E28" s="125">
        <v>10</v>
      </c>
      <c r="F28" s="126">
        <v>11999539</v>
      </c>
      <c r="G28" s="127">
        <v>2</v>
      </c>
      <c r="H28" s="127">
        <v>3365012</v>
      </c>
      <c r="I28" s="127">
        <v>0</v>
      </c>
      <c r="J28" s="127">
        <v>0</v>
      </c>
      <c r="K28" s="127">
        <v>0</v>
      </c>
      <c r="L28" s="127">
        <v>0</v>
      </c>
      <c r="M28" s="125">
        <v>2</v>
      </c>
      <c r="N28" s="126">
        <v>1199</v>
      </c>
      <c r="O28" s="127">
        <v>1</v>
      </c>
      <c r="P28" s="127">
        <v>1199</v>
      </c>
      <c r="Q28" s="127">
        <v>0</v>
      </c>
      <c r="R28" s="127">
        <v>0</v>
      </c>
      <c r="S28" s="127">
        <v>0</v>
      </c>
      <c r="T28" s="127"/>
    </row>
    <row r="29" spans="1:20" ht="18" customHeight="1">
      <c r="A29" s="111" t="s">
        <v>60</v>
      </c>
      <c r="B29" s="139" t="s">
        <v>311</v>
      </c>
      <c r="C29" s="123">
        <f t="shared" si="1"/>
        <v>7</v>
      </c>
      <c r="D29" s="124">
        <f t="shared" si="2"/>
        <v>342060</v>
      </c>
      <c r="E29" s="125">
        <f aca="true" t="shared" si="5" ref="E29:F31">G29+I29+K29</f>
        <v>6</v>
      </c>
      <c r="F29" s="126">
        <f t="shared" si="5"/>
        <v>298572</v>
      </c>
      <c r="G29" s="127">
        <v>6</v>
      </c>
      <c r="H29" s="127">
        <v>298572</v>
      </c>
      <c r="I29" s="127">
        <v>0</v>
      </c>
      <c r="J29" s="127">
        <v>0</v>
      </c>
      <c r="K29" s="127">
        <v>0</v>
      </c>
      <c r="L29" s="127">
        <v>0</v>
      </c>
      <c r="M29" s="125">
        <f aca="true" t="shared" si="6" ref="M29:N31">O29+Q29+S29</f>
        <v>1</v>
      </c>
      <c r="N29" s="126">
        <f t="shared" si="6"/>
        <v>43488</v>
      </c>
      <c r="O29" s="127">
        <v>0</v>
      </c>
      <c r="P29" s="127">
        <v>0</v>
      </c>
      <c r="Q29" s="127">
        <v>1</v>
      </c>
      <c r="R29" s="127">
        <v>43488</v>
      </c>
      <c r="S29" s="127">
        <v>0</v>
      </c>
      <c r="T29" s="127">
        <v>0</v>
      </c>
    </row>
    <row r="30" spans="1:20" ht="18" customHeight="1">
      <c r="A30" s="111" t="s">
        <v>61</v>
      </c>
      <c r="B30" s="139" t="s">
        <v>312</v>
      </c>
      <c r="C30" s="123">
        <f t="shared" si="1"/>
        <v>4</v>
      </c>
      <c r="D30" s="124">
        <f t="shared" si="2"/>
        <v>650852</v>
      </c>
      <c r="E30" s="125">
        <f t="shared" si="5"/>
        <v>0</v>
      </c>
      <c r="F30" s="126">
        <f t="shared" si="5"/>
        <v>0</v>
      </c>
      <c r="G30" s="127">
        <v>0</v>
      </c>
      <c r="H30" s="127">
        <v>0</v>
      </c>
      <c r="I30" s="127">
        <v>0</v>
      </c>
      <c r="J30" s="127">
        <v>0</v>
      </c>
      <c r="K30" s="127">
        <v>0</v>
      </c>
      <c r="L30" s="127">
        <v>0</v>
      </c>
      <c r="M30" s="125">
        <f t="shared" si="6"/>
        <v>4</v>
      </c>
      <c r="N30" s="126">
        <f t="shared" si="6"/>
        <v>650852</v>
      </c>
      <c r="O30" s="127">
        <v>2</v>
      </c>
      <c r="P30" s="127">
        <v>366534</v>
      </c>
      <c r="Q30" s="127">
        <v>1</v>
      </c>
      <c r="R30" s="127">
        <v>210800</v>
      </c>
      <c r="S30" s="127">
        <v>1</v>
      </c>
      <c r="T30" s="127">
        <v>73518</v>
      </c>
    </row>
    <row r="31" spans="1:20" ht="18" customHeight="1">
      <c r="A31" s="111" t="s">
        <v>62</v>
      </c>
      <c r="B31" s="139" t="s">
        <v>75</v>
      </c>
      <c r="C31" s="123">
        <f t="shared" si="1"/>
        <v>2</v>
      </c>
      <c r="D31" s="124">
        <f t="shared" si="2"/>
        <v>752676</v>
      </c>
      <c r="E31" s="125">
        <f t="shared" si="5"/>
        <v>2</v>
      </c>
      <c r="F31" s="126">
        <f t="shared" si="5"/>
        <v>752676</v>
      </c>
      <c r="G31" s="127">
        <v>2</v>
      </c>
      <c r="H31" s="127">
        <v>752676</v>
      </c>
      <c r="I31" s="127"/>
      <c r="J31" s="127"/>
      <c r="K31" s="127"/>
      <c r="L31" s="127"/>
      <c r="M31" s="125">
        <f t="shared" si="6"/>
        <v>0</v>
      </c>
      <c r="N31" s="126">
        <f t="shared" si="6"/>
        <v>0</v>
      </c>
      <c r="O31" s="127"/>
      <c r="P31" s="127"/>
      <c r="Q31" s="127"/>
      <c r="R31" s="127"/>
      <c r="S31" s="127"/>
      <c r="T31" s="127"/>
    </row>
    <row r="32" spans="1:20" ht="18" customHeight="1">
      <c r="A32" s="111" t="s">
        <v>63</v>
      </c>
      <c r="B32" s="138" t="s">
        <v>283</v>
      </c>
      <c r="C32" s="123">
        <f t="shared" si="1"/>
        <v>12</v>
      </c>
      <c r="D32" s="124">
        <f t="shared" si="2"/>
        <v>18695916</v>
      </c>
      <c r="E32" s="125">
        <v>8</v>
      </c>
      <c r="F32" s="126">
        <v>15441947</v>
      </c>
      <c r="G32" s="127">
        <v>7</v>
      </c>
      <c r="H32" s="127">
        <v>15283935</v>
      </c>
      <c r="I32" s="127">
        <v>0</v>
      </c>
      <c r="J32" s="127">
        <v>0</v>
      </c>
      <c r="K32" s="127">
        <v>0</v>
      </c>
      <c r="L32" s="127">
        <v>0</v>
      </c>
      <c r="M32" s="125">
        <v>4</v>
      </c>
      <c r="N32" s="126">
        <v>3253969</v>
      </c>
      <c r="O32" s="127">
        <v>0</v>
      </c>
      <c r="P32" s="127">
        <v>0</v>
      </c>
      <c r="Q32" s="127">
        <v>0</v>
      </c>
      <c r="R32" s="127">
        <v>0</v>
      </c>
      <c r="S32" s="127">
        <v>0</v>
      </c>
      <c r="T32" s="127"/>
    </row>
    <row r="33" spans="1:20" ht="18" customHeight="1">
      <c r="A33" s="111" t="s">
        <v>64</v>
      </c>
      <c r="B33" s="138" t="s">
        <v>285</v>
      </c>
      <c r="C33" s="123">
        <f t="shared" si="1"/>
        <v>7</v>
      </c>
      <c r="D33" s="124">
        <f t="shared" si="2"/>
        <v>1404389</v>
      </c>
      <c r="E33" s="125">
        <v>5</v>
      </c>
      <c r="F33" s="126">
        <v>798924</v>
      </c>
      <c r="G33" s="127">
        <v>4</v>
      </c>
      <c r="H33" s="127">
        <v>787000</v>
      </c>
      <c r="I33" s="127">
        <v>0</v>
      </c>
      <c r="J33" s="127">
        <v>0</v>
      </c>
      <c r="K33" s="127">
        <v>0</v>
      </c>
      <c r="L33" s="127">
        <v>0</v>
      </c>
      <c r="M33" s="125">
        <v>2</v>
      </c>
      <c r="N33" s="126">
        <v>605465</v>
      </c>
      <c r="O33" s="127">
        <v>0</v>
      </c>
      <c r="P33" s="127">
        <v>0</v>
      </c>
      <c r="Q33" s="127">
        <v>0</v>
      </c>
      <c r="R33" s="127">
        <v>0</v>
      </c>
      <c r="S33" s="127">
        <v>0</v>
      </c>
      <c r="T33" s="127">
        <v>0</v>
      </c>
    </row>
    <row r="34" spans="1:20" ht="18" customHeight="1">
      <c r="A34" s="111" t="s">
        <v>65</v>
      </c>
      <c r="B34" s="140" t="s">
        <v>76</v>
      </c>
      <c r="C34" s="123">
        <f t="shared" si="1"/>
        <v>8</v>
      </c>
      <c r="D34" s="124">
        <f t="shared" si="2"/>
        <v>666839</v>
      </c>
      <c r="E34" s="125">
        <f aca="true" t="shared" si="7" ref="E34:F37">G34+I34+K34</f>
        <v>0</v>
      </c>
      <c r="F34" s="126">
        <f t="shared" si="7"/>
        <v>0</v>
      </c>
      <c r="G34" s="127">
        <v>0</v>
      </c>
      <c r="H34" s="127">
        <v>0</v>
      </c>
      <c r="I34" s="127">
        <v>0</v>
      </c>
      <c r="J34" s="127"/>
      <c r="K34" s="127">
        <v>0</v>
      </c>
      <c r="L34" s="127">
        <v>0</v>
      </c>
      <c r="M34" s="125">
        <f aca="true" t="shared" si="8" ref="M34:N37">O34+Q34+S34</f>
        <v>8</v>
      </c>
      <c r="N34" s="126">
        <f t="shared" si="8"/>
        <v>666839</v>
      </c>
      <c r="O34" s="127">
        <v>3</v>
      </c>
      <c r="P34" s="127">
        <v>348748</v>
      </c>
      <c r="Q34" s="127"/>
      <c r="R34" s="127"/>
      <c r="S34" s="127">
        <v>5</v>
      </c>
      <c r="T34" s="127">
        <v>318091</v>
      </c>
    </row>
    <row r="35" spans="1:20" ht="18" customHeight="1">
      <c r="A35" s="111" t="s">
        <v>66</v>
      </c>
      <c r="B35" s="139" t="s">
        <v>77</v>
      </c>
      <c r="C35" s="123">
        <f t="shared" si="1"/>
        <v>0</v>
      </c>
      <c r="D35" s="124">
        <f t="shared" si="2"/>
        <v>0</v>
      </c>
      <c r="E35" s="125">
        <f t="shared" si="7"/>
        <v>0</v>
      </c>
      <c r="F35" s="126">
        <f t="shared" si="7"/>
        <v>0</v>
      </c>
      <c r="G35" s="127">
        <v>0</v>
      </c>
      <c r="H35" s="127">
        <v>0</v>
      </c>
      <c r="I35" s="127">
        <v>0</v>
      </c>
      <c r="J35" s="127">
        <v>0</v>
      </c>
      <c r="K35" s="127">
        <v>0</v>
      </c>
      <c r="L35" s="127">
        <v>0</v>
      </c>
      <c r="M35" s="125">
        <f t="shared" si="8"/>
        <v>0</v>
      </c>
      <c r="N35" s="126">
        <f t="shared" si="8"/>
        <v>0</v>
      </c>
      <c r="O35" s="127">
        <v>0</v>
      </c>
      <c r="P35" s="127">
        <v>0</v>
      </c>
      <c r="Q35" s="127">
        <v>0</v>
      </c>
      <c r="R35" s="127">
        <v>0</v>
      </c>
      <c r="S35" s="127">
        <v>0</v>
      </c>
      <c r="T35" s="127">
        <v>0</v>
      </c>
    </row>
    <row r="36" spans="1:20" ht="18" customHeight="1">
      <c r="A36" s="111" t="s">
        <v>67</v>
      </c>
      <c r="B36" s="139" t="s">
        <v>78</v>
      </c>
      <c r="C36" s="123">
        <f t="shared" si="1"/>
        <v>0</v>
      </c>
      <c r="D36" s="124">
        <f t="shared" si="2"/>
        <v>0</v>
      </c>
      <c r="E36" s="125">
        <f t="shared" si="7"/>
        <v>0</v>
      </c>
      <c r="F36" s="126">
        <f t="shared" si="7"/>
        <v>0</v>
      </c>
      <c r="G36" s="127">
        <v>0</v>
      </c>
      <c r="H36" s="127">
        <v>0</v>
      </c>
      <c r="I36" s="127">
        <v>0</v>
      </c>
      <c r="J36" s="127">
        <v>0</v>
      </c>
      <c r="K36" s="127">
        <v>0</v>
      </c>
      <c r="L36" s="127">
        <v>0</v>
      </c>
      <c r="M36" s="125">
        <f t="shared" si="8"/>
        <v>0</v>
      </c>
      <c r="N36" s="126">
        <f t="shared" si="8"/>
        <v>0</v>
      </c>
      <c r="O36" s="127">
        <v>0</v>
      </c>
      <c r="P36" s="127">
        <v>0</v>
      </c>
      <c r="Q36" s="127">
        <v>0</v>
      </c>
      <c r="R36" s="127">
        <v>0</v>
      </c>
      <c r="S36" s="127">
        <v>0</v>
      </c>
      <c r="T36" s="127">
        <v>0</v>
      </c>
    </row>
    <row r="37" spans="1:20" ht="18" customHeight="1">
      <c r="A37" s="111" t="s">
        <v>68</v>
      </c>
      <c r="B37" s="139" t="s">
        <v>79</v>
      </c>
      <c r="C37" s="123">
        <f t="shared" si="1"/>
        <v>0</v>
      </c>
      <c r="D37" s="124">
        <f t="shared" si="2"/>
        <v>0</v>
      </c>
      <c r="E37" s="125">
        <f t="shared" si="7"/>
        <v>0</v>
      </c>
      <c r="F37" s="126">
        <f t="shared" si="7"/>
        <v>0</v>
      </c>
      <c r="G37" s="127"/>
      <c r="H37" s="128"/>
      <c r="I37" s="127"/>
      <c r="J37" s="127"/>
      <c r="K37" s="127"/>
      <c r="L37" s="127"/>
      <c r="M37" s="125">
        <f t="shared" si="8"/>
        <v>0</v>
      </c>
      <c r="N37" s="126">
        <f t="shared" si="8"/>
        <v>0</v>
      </c>
      <c r="O37" s="127"/>
      <c r="P37" s="127"/>
      <c r="Q37" s="127"/>
      <c r="R37" s="127"/>
      <c r="S37" s="127"/>
      <c r="T37" s="127"/>
    </row>
    <row r="38" spans="1:20" ht="18" customHeight="1">
      <c r="A38" s="111" t="s">
        <v>69</v>
      </c>
      <c r="B38" s="139" t="s">
        <v>292</v>
      </c>
      <c r="C38" s="123">
        <f t="shared" si="1"/>
        <v>0</v>
      </c>
      <c r="D38" s="124">
        <f t="shared" si="2"/>
        <v>0</v>
      </c>
      <c r="E38" s="125">
        <v>0</v>
      </c>
      <c r="F38" s="126">
        <v>0</v>
      </c>
      <c r="G38" s="127">
        <v>0</v>
      </c>
      <c r="H38" s="127">
        <v>0</v>
      </c>
      <c r="I38" s="127">
        <v>0</v>
      </c>
      <c r="J38" s="127">
        <v>0</v>
      </c>
      <c r="K38" s="127">
        <v>0</v>
      </c>
      <c r="L38" s="127">
        <v>0</v>
      </c>
      <c r="M38" s="125">
        <v>0</v>
      </c>
      <c r="N38" s="126">
        <v>0</v>
      </c>
      <c r="O38" s="127">
        <v>0</v>
      </c>
      <c r="P38" s="127">
        <v>0</v>
      </c>
      <c r="Q38" s="127">
        <v>0</v>
      </c>
      <c r="R38" s="127">
        <v>0</v>
      </c>
      <c r="S38" s="127">
        <v>0</v>
      </c>
      <c r="T38" s="127">
        <v>0</v>
      </c>
    </row>
    <row r="39" spans="1:20" ht="18" customHeight="1">
      <c r="A39" s="111" t="s">
        <v>70</v>
      </c>
      <c r="B39" s="139" t="s">
        <v>80</v>
      </c>
      <c r="C39" s="123">
        <f t="shared" si="1"/>
        <v>1</v>
      </c>
      <c r="D39" s="124">
        <f t="shared" si="2"/>
        <v>87038</v>
      </c>
      <c r="E39" s="125">
        <f>G39+I39+K39</f>
        <v>1</v>
      </c>
      <c r="F39" s="126">
        <f>H39+J39+L39</f>
        <v>87038</v>
      </c>
      <c r="G39" s="127">
        <v>1</v>
      </c>
      <c r="H39" s="127">
        <v>87038</v>
      </c>
      <c r="I39" s="127">
        <v>0</v>
      </c>
      <c r="J39" s="127">
        <v>0</v>
      </c>
      <c r="K39" s="127">
        <v>0</v>
      </c>
      <c r="L39" s="127">
        <v>0</v>
      </c>
      <c r="M39" s="125">
        <f>O39+Q39+S39</f>
        <v>0</v>
      </c>
      <c r="N39" s="126">
        <f>P39+R39+T39</f>
        <v>0</v>
      </c>
      <c r="O39" s="127">
        <v>0</v>
      </c>
      <c r="P39" s="127">
        <v>0</v>
      </c>
      <c r="Q39" s="127">
        <v>0</v>
      </c>
      <c r="R39" s="127">
        <v>0</v>
      </c>
      <c r="S39" s="127">
        <v>0</v>
      </c>
      <c r="T39" s="127">
        <v>0</v>
      </c>
    </row>
    <row r="40" spans="1:20" ht="18" customHeight="1">
      <c r="A40" s="111" t="s">
        <v>71</v>
      </c>
      <c r="B40" s="139" t="s">
        <v>81</v>
      </c>
      <c r="C40" s="123">
        <f t="shared" si="1"/>
        <v>2</v>
      </c>
      <c r="D40" s="124">
        <f t="shared" si="2"/>
        <v>249000</v>
      </c>
      <c r="E40" s="125">
        <f>G40+I40+K40</f>
        <v>0</v>
      </c>
      <c r="F40" s="126">
        <f>H40+J40+L40</f>
        <v>0</v>
      </c>
      <c r="G40" s="127">
        <v>0</v>
      </c>
      <c r="H40" s="127">
        <v>0</v>
      </c>
      <c r="I40" s="127">
        <v>0</v>
      </c>
      <c r="J40" s="127">
        <v>0</v>
      </c>
      <c r="K40" s="127">
        <v>0</v>
      </c>
      <c r="L40" s="127">
        <v>0</v>
      </c>
      <c r="M40" s="125">
        <f>O40+Q40+S40</f>
        <v>2</v>
      </c>
      <c r="N40" s="126">
        <f>P40+R40+T40</f>
        <v>249000</v>
      </c>
      <c r="O40" s="127">
        <v>1</v>
      </c>
      <c r="P40" s="127">
        <v>0</v>
      </c>
      <c r="Q40" s="127">
        <v>0</v>
      </c>
      <c r="R40" s="127">
        <v>0</v>
      </c>
      <c r="S40" s="127">
        <v>1</v>
      </c>
      <c r="T40" s="127">
        <v>249000</v>
      </c>
    </row>
    <row r="41" spans="1:20" ht="18" customHeight="1">
      <c r="A41" s="111" t="s">
        <v>72</v>
      </c>
      <c r="B41" s="138" t="s">
        <v>274</v>
      </c>
      <c r="C41" s="123">
        <f t="shared" si="1"/>
        <v>5</v>
      </c>
      <c r="D41" s="124">
        <f t="shared" si="2"/>
        <v>115939000</v>
      </c>
      <c r="E41" s="125">
        <v>4</v>
      </c>
      <c r="F41" s="126">
        <v>115927000</v>
      </c>
      <c r="G41" s="127">
        <v>0</v>
      </c>
      <c r="H41" s="127">
        <v>0</v>
      </c>
      <c r="I41" s="127">
        <v>0</v>
      </c>
      <c r="J41" s="127">
        <v>0</v>
      </c>
      <c r="K41" s="127">
        <v>0</v>
      </c>
      <c r="L41" s="127">
        <v>0</v>
      </c>
      <c r="M41" s="125">
        <v>1</v>
      </c>
      <c r="N41" s="126">
        <v>12000</v>
      </c>
      <c r="O41" s="127">
        <v>0</v>
      </c>
      <c r="P41" s="127">
        <v>0</v>
      </c>
      <c r="Q41" s="127">
        <v>0</v>
      </c>
      <c r="R41" s="127">
        <v>0</v>
      </c>
      <c r="S41" s="127">
        <v>0</v>
      </c>
      <c r="T41" s="127">
        <v>0</v>
      </c>
    </row>
    <row r="42" spans="1:20" ht="18" customHeight="1">
      <c r="A42" s="111" t="s">
        <v>73</v>
      </c>
      <c r="B42" s="139" t="s">
        <v>82</v>
      </c>
      <c r="C42" s="123">
        <f t="shared" si="1"/>
        <v>2</v>
      </c>
      <c r="D42" s="124">
        <f t="shared" si="2"/>
        <v>237646</v>
      </c>
      <c r="E42" s="125">
        <f>G42+I42+K42</f>
        <v>0</v>
      </c>
      <c r="F42" s="126">
        <f>H42+J42+L42</f>
        <v>0</v>
      </c>
      <c r="G42" s="127">
        <v>0</v>
      </c>
      <c r="H42" s="127">
        <v>0</v>
      </c>
      <c r="I42" s="127">
        <v>0</v>
      </c>
      <c r="J42" s="127">
        <v>0</v>
      </c>
      <c r="K42" s="127">
        <v>0</v>
      </c>
      <c r="L42" s="127">
        <v>0</v>
      </c>
      <c r="M42" s="125">
        <f>O42+Q42+S42</f>
        <v>2</v>
      </c>
      <c r="N42" s="126">
        <f>P42+R42+T42</f>
        <v>237646</v>
      </c>
      <c r="O42" s="127">
        <v>2</v>
      </c>
      <c r="P42" s="127">
        <v>237646</v>
      </c>
      <c r="Q42" s="127">
        <v>0</v>
      </c>
      <c r="R42" s="127">
        <v>0</v>
      </c>
      <c r="S42" s="127">
        <v>0</v>
      </c>
      <c r="T42" s="127">
        <v>0</v>
      </c>
    </row>
    <row r="43" spans="1:20" ht="18" customHeight="1">
      <c r="A43" s="111" t="s">
        <v>74</v>
      </c>
      <c r="B43" s="138" t="s">
        <v>303</v>
      </c>
      <c r="C43" s="123">
        <f t="shared" si="1"/>
        <v>53</v>
      </c>
      <c r="D43" s="124">
        <f t="shared" si="2"/>
        <v>235219516.024</v>
      </c>
      <c r="E43" s="125">
        <v>44</v>
      </c>
      <c r="F43" s="126">
        <v>209290511.024</v>
      </c>
      <c r="G43" s="127">
        <v>16</v>
      </c>
      <c r="H43" s="127">
        <v>51073958</v>
      </c>
      <c r="I43" s="127">
        <v>0</v>
      </c>
      <c r="J43" s="127">
        <v>0</v>
      </c>
      <c r="K43" s="127">
        <v>2</v>
      </c>
      <c r="L43" s="127">
        <v>4771438</v>
      </c>
      <c r="M43" s="125">
        <v>9</v>
      </c>
      <c r="N43" s="126">
        <v>25929005</v>
      </c>
      <c r="O43" s="127">
        <v>1</v>
      </c>
      <c r="P43" s="127">
        <v>0</v>
      </c>
      <c r="Q43" s="127">
        <v>1</v>
      </c>
      <c r="R43" s="127">
        <v>2369480</v>
      </c>
      <c r="S43" s="127">
        <v>0</v>
      </c>
      <c r="T43" s="127">
        <v>0</v>
      </c>
    </row>
    <row r="44" spans="1:20" ht="15.75">
      <c r="A44" s="111" t="s">
        <v>240</v>
      </c>
      <c r="B44" s="139" t="s">
        <v>83</v>
      </c>
      <c r="C44" s="123">
        <f t="shared" si="1"/>
        <v>1</v>
      </c>
      <c r="D44" s="124">
        <f t="shared" si="2"/>
        <v>342000</v>
      </c>
      <c r="E44" s="125">
        <f>G44+I44+K44</f>
        <v>1</v>
      </c>
      <c r="F44" s="126">
        <f>H44+J44+L44</f>
        <v>342000</v>
      </c>
      <c r="G44" s="127">
        <v>1</v>
      </c>
      <c r="H44" s="127">
        <v>342000</v>
      </c>
      <c r="I44" s="127">
        <v>0</v>
      </c>
      <c r="J44" s="127">
        <v>0</v>
      </c>
      <c r="K44" s="127">
        <v>0</v>
      </c>
      <c r="L44" s="127">
        <v>0</v>
      </c>
      <c r="M44" s="125">
        <f>O44+Q44+S44</f>
        <v>0</v>
      </c>
      <c r="N44" s="126">
        <f>P44+R44+T44</f>
        <v>0</v>
      </c>
      <c r="O44" s="127">
        <v>0</v>
      </c>
      <c r="P44" s="127">
        <v>0</v>
      </c>
      <c r="Q44" s="127">
        <v>0</v>
      </c>
      <c r="R44" s="127">
        <v>0</v>
      </c>
      <c r="S44" s="127">
        <v>0</v>
      </c>
      <c r="T44" s="127">
        <v>0</v>
      </c>
    </row>
    <row r="45" spans="1:20" ht="15.75" customHeight="1">
      <c r="A45" s="111" t="s">
        <v>241</v>
      </c>
      <c r="B45" s="138" t="s">
        <v>282</v>
      </c>
      <c r="C45" s="123">
        <f t="shared" si="1"/>
        <v>4</v>
      </c>
      <c r="D45" s="124">
        <f t="shared" si="2"/>
        <v>118850</v>
      </c>
      <c r="E45" s="125">
        <v>3</v>
      </c>
      <c r="F45" s="126">
        <v>118650</v>
      </c>
      <c r="G45" s="127">
        <v>2</v>
      </c>
      <c r="H45" s="127">
        <v>118650</v>
      </c>
      <c r="I45" s="127">
        <v>1</v>
      </c>
      <c r="J45" s="127">
        <v>0</v>
      </c>
      <c r="K45" s="127">
        <v>0</v>
      </c>
      <c r="L45" s="127">
        <v>0</v>
      </c>
      <c r="M45" s="125">
        <v>1</v>
      </c>
      <c r="N45" s="126">
        <v>200</v>
      </c>
      <c r="O45" s="127">
        <v>1</v>
      </c>
      <c r="P45" s="127">
        <v>200</v>
      </c>
      <c r="Q45" s="127">
        <v>0</v>
      </c>
      <c r="R45" s="127">
        <v>0</v>
      </c>
      <c r="S45" s="127">
        <v>0</v>
      </c>
      <c r="T45" s="127">
        <v>0</v>
      </c>
    </row>
    <row r="46" spans="1:20" ht="15" customHeight="1">
      <c r="A46" s="111" t="s">
        <v>242</v>
      </c>
      <c r="B46" s="139" t="s">
        <v>299</v>
      </c>
      <c r="C46" s="123">
        <f aca="true" t="shared" si="9" ref="C46:C76">E46+M46</f>
        <v>0</v>
      </c>
      <c r="D46" s="124">
        <f aca="true" t="shared" si="10" ref="D46:D76">F46+N46</f>
        <v>0</v>
      </c>
      <c r="E46" s="125">
        <v>0</v>
      </c>
      <c r="F46" s="126">
        <v>0</v>
      </c>
      <c r="G46" s="127">
        <v>0</v>
      </c>
      <c r="H46" s="128">
        <v>0</v>
      </c>
      <c r="I46" s="127">
        <v>0</v>
      </c>
      <c r="J46" s="128">
        <v>0</v>
      </c>
      <c r="K46" s="127">
        <v>0</v>
      </c>
      <c r="L46" s="128">
        <v>0</v>
      </c>
      <c r="M46" s="125">
        <v>0</v>
      </c>
      <c r="N46" s="126">
        <v>0</v>
      </c>
      <c r="O46" s="127">
        <v>0</v>
      </c>
      <c r="P46" s="128">
        <v>0</v>
      </c>
      <c r="Q46" s="127">
        <v>0</v>
      </c>
      <c r="R46" s="128">
        <v>0</v>
      </c>
      <c r="S46" s="127">
        <v>0</v>
      </c>
      <c r="T46" s="128">
        <v>0</v>
      </c>
    </row>
    <row r="47" spans="1:20" s="38" customFormat="1" ht="15.75">
      <c r="A47" s="111" t="s">
        <v>243</v>
      </c>
      <c r="B47" s="138" t="s">
        <v>304</v>
      </c>
      <c r="C47" s="123">
        <f t="shared" si="9"/>
        <v>13</v>
      </c>
      <c r="D47" s="124">
        <f t="shared" si="10"/>
        <v>2785598</v>
      </c>
      <c r="E47" s="125">
        <v>1</v>
      </c>
      <c r="F47" s="126">
        <v>21800</v>
      </c>
      <c r="G47" s="127">
        <v>0</v>
      </c>
      <c r="H47" s="127">
        <v>0</v>
      </c>
      <c r="I47" s="127">
        <v>0</v>
      </c>
      <c r="J47" s="127">
        <v>0</v>
      </c>
      <c r="K47" s="127">
        <v>0</v>
      </c>
      <c r="L47" s="127">
        <v>0</v>
      </c>
      <c r="M47" s="125">
        <v>12</v>
      </c>
      <c r="N47" s="126">
        <v>2763798</v>
      </c>
      <c r="O47" s="127">
        <v>10</v>
      </c>
      <c r="P47" s="127">
        <v>2681798</v>
      </c>
      <c r="Q47" s="127">
        <v>0</v>
      </c>
      <c r="R47" s="127">
        <v>0</v>
      </c>
      <c r="S47" s="127">
        <v>0</v>
      </c>
      <c r="T47" s="127">
        <v>0</v>
      </c>
    </row>
    <row r="48" spans="1:20" s="38" customFormat="1" ht="15.75">
      <c r="A48" s="111" t="s">
        <v>244</v>
      </c>
      <c r="B48" s="139" t="s">
        <v>84</v>
      </c>
      <c r="C48" s="123">
        <f t="shared" si="9"/>
        <v>0</v>
      </c>
      <c r="D48" s="124">
        <f t="shared" si="10"/>
        <v>0</v>
      </c>
      <c r="E48" s="125">
        <f aca="true" t="shared" si="11" ref="E48:F50">G48+I48+K48</f>
        <v>0</v>
      </c>
      <c r="F48" s="126">
        <f t="shared" si="11"/>
        <v>0</v>
      </c>
      <c r="G48" s="127">
        <v>0</v>
      </c>
      <c r="H48" s="127">
        <v>0</v>
      </c>
      <c r="I48" s="127">
        <v>0</v>
      </c>
      <c r="J48" s="127">
        <v>0</v>
      </c>
      <c r="K48" s="127">
        <v>0</v>
      </c>
      <c r="L48" s="127">
        <v>0</v>
      </c>
      <c r="M48" s="125">
        <f aca="true" t="shared" si="12" ref="M48:N50">O48+Q48+S48</f>
        <v>0</v>
      </c>
      <c r="N48" s="126">
        <f t="shared" si="12"/>
        <v>0</v>
      </c>
      <c r="O48" s="127">
        <v>0</v>
      </c>
      <c r="P48" s="127">
        <v>0</v>
      </c>
      <c r="Q48" s="127">
        <v>0</v>
      </c>
      <c r="R48" s="127">
        <v>0</v>
      </c>
      <c r="S48" s="127">
        <v>0</v>
      </c>
      <c r="T48" s="127">
        <v>0</v>
      </c>
    </row>
    <row r="49" spans="1:20" s="38" customFormat="1" ht="15.75">
      <c r="A49" s="111" t="s">
        <v>245</v>
      </c>
      <c r="B49" s="139" t="s">
        <v>85</v>
      </c>
      <c r="C49" s="123">
        <f t="shared" si="9"/>
        <v>0</v>
      </c>
      <c r="D49" s="124">
        <f t="shared" si="10"/>
        <v>0</v>
      </c>
      <c r="E49" s="125">
        <f t="shared" si="11"/>
        <v>0</v>
      </c>
      <c r="F49" s="126">
        <f t="shared" si="11"/>
        <v>0</v>
      </c>
      <c r="G49" s="127">
        <v>0</v>
      </c>
      <c r="H49" s="127">
        <v>0</v>
      </c>
      <c r="I49" s="127">
        <v>0</v>
      </c>
      <c r="J49" s="127">
        <v>0</v>
      </c>
      <c r="K49" s="127">
        <v>0</v>
      </c>
      <c r="L49" s="127">
        <v>0</v>
      </c>
      <c r="M49" s="125">
        <f t="shared" si="12"/>
        <v>0</v>
      </c>
      <c r="N49" s="126">
        <f t="shared" si="12"/>
        <v>0</v>
      </c>
      <c r="O49" s="127">
        <v>0</v>
      </c>
      <c r="P49" s="127">
        <v>0</v>
      </c>
      <c r="Q49" s="127">
        <v>0</v>
      </c>
      <c r="R49" s="127">
        <v>0</v>
      </c>
      <c r="S49" s="127">
        <v>0</v>
      </c>
      <c r="T49" s="127">
        <v>0</v>
      </c>
    </row>
    <row r="50" spans="1:20" s="38" customFormat="1" ht="15.75">
      <c r="A50" s="111" t="s">
        <v>246</v>
      </c>
      <c r="B50" s="139" t="s">
        <v>86</v>
      </c>
      <c r="C50" s="123">
        <f t="shared" si="9"/>
        <v>2</v>
      </c>
      <c r="D50" s="124">
        <f t="shared" si="10"/>
        <v>60000</v>
      </c>
      <c r="E50" s="125">
        <f t="shared" si="11"/>
        <v>0</v>
      </c>
      <c r="F50" s="126">
        <f t="shared" si="11"/>
        <v>0</v>
      </c>
      <c r="G50" s="127">
        <v>0</v>
      </c>
      <c r="H50" s="127">
        <v>0</v>
      </c>
      <c r="I50" s="127">
        <v>0</v>
      </c>
      <c r="J50" s="127">
        <v>0</v>
      </c>
      <c r="K50" s="127">
        <v>0</v>
      </c>
      <c r="L50" s="127">
        <v>0</v>
      </c>
      <c r="M50" s="125">
        <f t="shared" si="12"/>
        <v>2</v>
      </c>
      <c r="N50" s="126">
        <f t="shared" si="12"/>
        <v>60000</v>
      </c>
      <c r="O50" s="127">
        <v>0</v>
      </c>
      <c r="P50" s="127">
        <v>0</v>
      </c>
      <c r="Q50" s="127">
        <v>0</v>
      </c>
      <c r="R50" s="127">
        <v>0</v>
      </c>
      <c r="S50" s="127">
        <v>2</v>
      </c>
      <c r="T50" s="127">
        <v>60000</v>
      </c>
    </row>
    <row r="51" spans="1:20" s="38" customFormat="1" ht="15.75">
      <c r="A51" s="111" t="s">
        <v>247</v>
      </c>
      <c r="B51" s="138" t="s">
        <v>286</v>
      </c>
      <c r="C51" s="123">
        <f t="shared" si="9"/>
        <v>13</v>
      </c>
      <c r="D51" s="124">
        <f t="shared" si="10"/>
        <v>57186976</v>
      </c>
      <c r="E51" s="125">
        <v>8</v>
      </c>
      <c r="F51" s="126">
        <v>55686591</v>
      </c>
      <c r="G51" s="127">
        <v>6</v>
      </c>
      <c r="H51" s="127">
        <v>52781974</v>
      </c>
      <c r="I51" s="127">
        <v>0</v>
      </c>
      <c r="J51" s="127">
        <v>0</v>
      </c>
      <c r="K51" s="127">
        <v>0</v>
      </c>
      <c r="L51" s="127">
        <v>0</v>
      </c>
      <c r="M51" s="125">
        <v>5</v>
      </c>
      <c r="N51" s="126">
        <v>1500385</v>
      </c>
      <c r="O51" s="127">
        <v>0</v>
      </c>
      <c r="P51" s="127">
        <v>0</v>
      </c>
      <c r="Q51" s="127">
        <v>0</v>
      </c>
      <c r="R51" s="127">
        <v>0</v>
      </c>
      <c r="S51" s="127">
        <v>0</v>
      </c>
      <c r="T51" s="127">
        <v>0</v>
      </c>
    </row>
    <row r="52" spans="1:20" ht="15.75">
      <c r="A52" s="111" t="s">
        <v>248</v>
      </c>
      <c r="B52" s="137" t="s">
        <v>280</v>
      </c>
      <c r="C52" s="123">
        <f t="shared" si="9"/>
        <v>23</v>
      </c>
      <c r="D52" s="124">
        <f t="shared" si="10"/>
        <v>15856224</v>
      </c>
      <c r="E52" s="125">
        <v>17</v>
      </c>
      <c r="F52" s="126">
        <v>14862614</v>
      </c>
      <c r="G52" s="127">
        <v>3</v>
      </c>
      <c r="H52" s="127">
        <v>99413</v>
      </c>
      <c r="I52" s="127">
        <v>0</v>
      </c>
      <c r="J52" s="127">
        <v>0</v>
      </c>
      <c r="K52" s="127">
        <v>1</v>
      </c>
      <c r="L52" s="127">
        <v>440000</v>
      </c>
      <c r="M52" s="125">
        <v>6</v>
      </c>
      <c r="N52" s="126">
        <v>993610</v>
      </c>
      <c r="O52" s="127">
        <v>2</v>
      </c>
      <c r="P52" s="127">
        <v>655</v>
      </c>
      <c r="Q52" s="127">
        <v>0</v>
      </c>
      <c r="R52" s="127">
        <v>0</v>
      </c>
      <c r="S52" s="127">
        <v>0</v>
      </c>
      <c r="T52" s="127">
        <v>0</v>
      </c>
    </row>
    <row r="53" spans="1:20" ht="18" customHeight="1">
      <c r="A53" s="111" t="s">
        <v>249</v>
      </c>
      <c r="B53" s="139" t="s">
        <v>87</v>
      </c>
      <c r="C53" s="123">
        <f t="shared" si="9"/>
        <v>0</v>
      </c>
      <c r="D53" s="124">
        <f t="shared" si="10"/>
        <v>0</v>
      </c>
      <c r="E53" s="125">
        <f>G53+I53+K53</f>
        <v>0</v>
      </c>
      <c r="F53" s="126">
        <f>H53+J53+L53</f>
        <v>0</v>
      </c>
      <c r="G53" s="127">
        <v>0</v>
      </c>
      <c r="H53" s="127">
        <v>0</v>
      </c>
      <c r="I53" s="127">
        <v>0</v>
      </c>
      <c r="J53" s="127">
        <v>0</v>
      </c>
      <c r="K53" s="127">
        <v>0</v>
      </c>
      <c r="L53" s="127">
        <v>0</v>
      </c>
      <c r="M53" s="125">
        <f>O53+Q53+S53</f>
        <v>0</v>
      </c>
      <c r="N53" s="126">
        <f>P53+R53+T53</f>
        <v>0</v>
      </c>
      <c r="O53" s="127">
        <v>0</v>
      </c>
      <c r="P53" s="127">
        <v>0</v>
      </c>
      <c r="Q53" s="127">
        <v>0</v>
      </c>
      <c r="R53" s="127">
        <v>0</v>
      </c>
      <c r="S53" s="127">
        <v>0</v>
      </c>
      <c r="T53" s="127">
        <v>0</v>
      </c>
    </row>
    <row r="54" spans="1:20" ht="15.75">
      <c r="A54" s="111" t="s">
        <v>250</v>
      </c>
      <c r="B54" s="139" t="s">
        <v>88</v>
      </c>
      <c r="C54" s="123">
        <f t="shared" si="9"/>
        <v>1</v>
      </c>
      <c r="D54" s="124">
        <f t="shared" si="10"/>
        <v>861624</v>
      </c>
      <c r="E54" s="125">
        <f>G54+I54+K54</f>
        <v>0</v>
      </c>
      <c r="F54" s="126">
        <f>H54+J54+L54</f>
        <v>0</v>
      </c>
      <c r="G54" s="127">
        <v>0</v>
      </c>
      <c r="H54" s="127">
        <v>0</v>
      </c>
      <c r="I54" s="127">
        <v>0</v>
      </c>
      <c r="J54" s="127">
        <v>0</v>
      </c>
      <c r="K54" s="127">
        <v>0</v>
      </c>
      <c r="L54" s="127">
        <v>0</v>
      </c>
      <c r="M54" s="125">
        <f>O54+Q54+S54</f>
        <v>1</v>
      </c>
      <c r="N54" s="126">
        <f>P54+R54+T54</f>
        <v>861624</v>
      </c>
      <c r="O54" s="127">
        <v>1</v>
      </c>
      <c r="P54" s="127">
        <v>861624</v>
      </c>
      <c r="Q54" s="127">
        <v>0</v>
      </c>
      <c r="R54" s="127">
        <v>0</v>
      </c>
      <c r="S54" s="127">
        <v>0</v>
      </c>
      <c r="T54" s="127">
        <v>0</v>
      </c>
    </row>
    <row r="55" spans="1:20" ht="15.75">
      <c r="A55" s="111" t="s">
        <v>251</v>
      </c>
      <c r="B55" s="138" t="s">
        <v>281</v>
      </c>
      <c r="C55" s="123">
        <f t="shared" si="9"/>
        <v>0</v>
      </c>
      <c r="D55" s="124">
        <f t="shared" si="10"/>
        <v>0</v>
      </c>
      <c r="E55" s="125">
        <v>0</v>
      </c>
      <c r="F55" s="126">
        <v>0</v>
      </c>
      <c r="G55" s="127">
        <v>0</v>
      </c>
      <c r="H55" s="127">
        <v>0</v>
      </c>
      <c r="I55" s="127">
        <v>0</v>
      </c>
      <c r="J55" s="127">
        <v>0</v>
      </c>
      <c r="K55" s="127">
        <v>0</v>
      </c>
      <c r="L55" s="127">
        <v>0</v>
      </c>
      <c r="M55" s="125">
        <v>0</v>
      </c>
      <c r="N55" s="126">
        <v>0</v>
      </c>
      <c r="O55" s="127">
        <v>0</v>
      </c>
      <c r="P55" s="127">
        <v>0</v>
      </c>
      <c r="Q55" s="127">
        <v>0</v>
      </c>
      <c r="R55" s="127">
        <v>0</v>
      </c>
      <c r="S55" s="127">
        <v>0</v>
      </c>
      <c r="T55" s="127">
        <v>0</v>
      </c>
    </row>
    <row r="56" spans="1:20" ht="15.75">
      <c r="A56" s="111" t="s">
        <v>252</v>
      </c>
      <c r="B56" s="139" t="s">
        <v>293</v>
      </c>
      <c r="C56" s="123">
        <f t="shared" si="9"/>
        <v>0</v>
      </c>
      <c r="D56" s="124">
        <f t="shared" si="10"/>
        <v>0</v>
      </c>
      <c r="E56" s="125">
        <v>0</v>
      </c>
      <c r="F56" s="126">
        <v>0</v>
      </c>
      <c r="G56" s="127"/>
      <c r="H56" s="127"/>
      <c r="I56" s="127"/>
      <c r="J56" s="127"/>
      <c r="K56" s="127"/>
      <c r="L56" s="127"/>
      <c r="M56" s="125">
        <v>0</v>
      </c>
      <c r="N56" s="126">
        <v>0</v>
      </c>
      <c r="O56" s="127"/>
      <c r="P56" s="127"/>
      <c r="Q56" s="127"/>
      <c r="R56" s="127"/>
      <c r="S56" s="127"/>
      <c r="T56" s="127"/>
    </row>
    <row r="57" spans="1:20" ht="15.75">
      <c r="A57" s="111" t="s">
        <v>253</v>
      </c>
      <c r="B57" s="139" t="s">
        <v>89</v>
      </c>
      <c r="C57" s="123">
        <f t="shared" si="9"/>
        <v>0</v>
      </c>
      <c r="D57" s="124">
        <f t="shared" si="10"/>
        <v>0</v>
      </c>
      <c r="E57" s="125">
        <f>G57+I57+K57</f>
        <v>0</v>
      </c>
      <c r="F57" s="126">
        <f>H57+J57+L57</f>
        <v>0</v>
      </c>
      <c r="G57" s="127">
        <v>0</v>
      </c>
      <c r="H57" s="127">
        <v>0</v>
      </c>
      <c r="I57" s="127">
        <v>0</v>
      </c>
      <c r="J57" s="127">
        <v>0</v>
      </c>
      <c r="K57" s="127">
        <v>0</v>
      </c>
      <c r="L57" s="127">
        <v>0</v>
      </c>
      <c r="M57" s="125">
        <f>O57+Q57+S57</f>
        <v>0</v>
      </c>
      <c r="N57" s="126">
        <f>P57+R57+T57</f>
        <v>0</v>
      </c>
      <c r="O57" s="127">
        <v>0</v>
      </c>
      <c r="P57" s="127">
        <v>0</v>
      </c>
      <c r="Q57" s="127">
        <v>0</v>
      </c>
      <c r="R57" s="127">
        <v>0</v>
      </c>
      <c r="S57" s="127">
        <v>0</v>
      </c>
      <c r="T57" s="127">
        <v>0</v>
      </c>
    </row>
    <row r="58" spans="1:20" ht="15.75">
      <c r="A58" s="111" t="s">
        <v>254</v>
      </c>
      <c r="B58" s="139" t="s">
        <v>297</v>
      </c>
      <c r="C58" s="123">
        <f t="shared" si="9"/>
        <v>12</v>
      </c>
      <c r="D58" s="124">
        <f t="shared" si="10"/>
        <v>9235635</v>
      </c>
      <c r="E58" s="125">
        <v>0</v>
      </c>
      <c r="F58" s="126">
        <v>0</v>
      </c>
      <c r="G58" s="127">
        <v>0</v>
      </c>
      <c r="H58" s="127">
        <v>0</v>
      </c>
      <c r="I58" s="127">
        <v>0</v>
      </c>
      <c r="J58" s="127">
        <v>0</v>
      </c>
      <c r="K58" s="127">
        <v>0</v>
      </c>
      <c r="L58" s="127">
        <v>0</v>
      </c>
      <c r="M58" s="125">
        <v>12</v>
      </c>
      <c r="N58" s="126">
        <v>9235635</v>
      </c>
      <c r="O58" s="127">
        <v>12</v>
      </c>
      <c r="P58" s="127">
        <v>9235635</v>
      </c>
      <c r="Q58" s="127">
        <v>0</v>
      </c>
      <c r="R58" s="127">
        <v>0</v>
      </c>
      <c r="S58" s="127">
        <v>0</v>
      </c>
      <c r="T58" s="127">
        <v>0</v>
      </c>
    </row>
    <row r="59" spans="1:20" ht="15.75">
      <c r="A59" s="111" t="s">
        <v>255</v>
      </c>
      <c r="B59" s="139" t="s">
        <v>294</v>
      </c>
      <c r="C59" s="123">
        <f t="shared" si="9"/>
        <v>1</v>
      </c>
      <c r="D59" s="124">
        <f t="shared" si="10"/>
        <v>51886</v>
      </c>
      <c r="E59" s="125">
        <v>1</v>
      </c>
      <c r="F59" s="126">
        <v>51886</v>
      </c>
      <c r="G59" s="127">
        <v>1</v>
      </c>
      <c r="H59" s="127">
        <v>51886</v>
      </c>
      <c r="I59" s="127">
        <v>0</v>
      </c>
      <c r="J59" s="127">
        <v>0</v>
      </c>
      <c r="K59" s="127">
        <v>0</v>
      </c>
      <c r="L59" s="127">
        <v>0</v>
      </c>
      <c r="M59" s="125">
        <v>0</v>
      </c>
      <c r="N59" s="126">
        <v>0</v>
      </c>
      <c r="O59" s="127">
        <v>0</v>
      </c>
      <c r="P59" s="127">
        <v>0</v>
      </c>
      <c r="Q59" s="127">
        <v>0</v>
      </c>
      <c r="R59" s="127">
        <v>0</v>
      </c>
      <c r="S59" s="127">
        <v>0</v>
      </c>
      <c r="T59" s="127">
        <v>0</v>
      </c>
    </row>
    <row r="60" spans="1:20" ht="15.75">
      <c r="A60" s="111" t="s">
        <v>256</v>
      </c>
      <c r="B60" s="139" t="s">
        <v>301</v>
      </c>
      <c r="C60" s="123">
        <f t="shared" si="9"/>
        <v>5</v>
      </c>
      <c r="D60" s="124">
        <f t="shared" si="10"/>
        <v>1275386</v>
      </c>
      <c r="E60" s="125">
        <v>1</v>
      </c>
      <c r="F60" s="126">
        <v>21557</v>
      </c>
      <c r="G60" s="127">
        <v>1</v>
      </c>
      <c r="H60" s="127">
        <v>21557</v>
      </c>
      <c r="I60" s="127">
        <v>0</v>
      </c>
      <c r="J60" s="127">
        <v>0</v>
      </c>
      <c r="K60" s="127">
        <v>0</v>
      </c>
      <c r="L60" s="127">
        <v>0</v>
      </c>
      <c r="M60" s="125">
        <v>4</v>
      </c>
      <c r="N60" s="126">
        <v>1253829</v>
      </c>
      <c r="O60" s="127">
        <v>0</v>
      </c>
      <c r="P60" s="127">
        <v>0</v>
      </c>
      <c r="Q60" s="127">
        <v>1</v>
      </c>
      <c r="R60" s="127">
        <v>3500</v>
      </c>
      <c r="S60" s="127">
        <v>1</v>
      </c>
      <c r="T60" s="127">
        <v>69154</v>
      </c>
    </row>
    <row r="61" spans="1:20" ht="15.75">
      <c r="A61" s="111" t="s">
        <v>257</v>
      </c>
      <c r="B61" s="139" t="s">
        <v>90</v>
      </c>
      <c r="C61" s="123">
        <f t="shared" si="9"/>
        <v>11</v>
      </c>
      <c r="D61" s="124">
        <f t="shared" si="10"/>
        <v>158871</v>
      </c>
      <c r="E61" s="125">
        <f>G61+I61+K61</f>
        <v>0</v>
      </c>
      <c r="F61" s="126">
        <f>H61+J61+L61</f>
        <v>0</v>
      </c>
      <c r="G61" s="127">
        <v>0</v>
      </c>
      <c r="H61" s="127">
        <v>0</v>
      </c>
      <c r="I61" s="127">
        <v>0</v>
      </c>
      <c r="J61" s="127">
        <v>0</v>
      </c>
      <c r="K61" s="127">
        <v>0</v>
      </c>
      <c r="L61" s="127">
        <v>0</v>
      </c>
      <c r="M61" s="125">
        <f>O61+Q61+S61</f>
        <v>11</v>
      </c>
      <c r="N61" s="126">
        <f>P61+R61+T61</f>
        <v>158871</v>
      </c>
      <c r="O61" s="127">
        <v>8</v>
      </c>
      <c r="P61" s="127">
        <v>20100</v>
      </c>
      <c r="Q61" s="127">
        <v>0</v>
      </c>
      <c r="R61" s="127">
        <v>0</v>
      </c>
      <c r="S61" s="127">
        <v>3</v>
      </c>
      <c r="T61" s="127">
        <v>138771</v>
      </c>
    </row>
    <row r="62" spans="1:20" ht="15.75">
      <c r="A62" s="111" t="s">
        <v>258</v>
      </c>
      <c r="B62" s="139" t="s">
        <v>296</v>
      </c>
      <c r="C62" s="123">
        <f t="shared" si="9"/>
        <v>2</v>
      </c>
      <c r="D62" s="124">
        <f t="shared" si="10"/>
        <v>396</v>
      </c>
      <c r="E62" s="125">
        <v>0</v>
      </c>
      <c r="F62" s="126">
        <v>0</v>
      </c>
      <c r="G62" s="127">
        <v>0</v>
      </c>
      <c r="H62" s="127">
        <v>0</v>
      </c>
      <c r="I62" s="127">
        <v>0</v>
      </c>
      <c r="J62" s="127">
        <v>0</v>
      </c>
      <c r="K62" s="127">
        <v>0</v>
      </c>
      <c r="L62" s="127">
        <v>0</v>
      </c>
      <c r="M62" s="125">
        <v>2</v>
      </c>
      <c r="N62" s="126">
        <v>396</v>
      </c>
      <c r="O62" s="127">
        <v>2</v>
      </c>
      <c r="P62" s="127">
        <v>396</v>
      </c>
      <c r="Q62" s="127">
        <v>0</v>
      </c>
      <c r="R62" s="127">
        <v>0</v>
      </c>
      <c r="S62" s="127">
        <v>0</v>
      </c>
      <c r="T62" s="127">
        <v>0</v>
      </c>
    </row>
    <row r="63" spans="1:20" ht="15.75">
      <c r="A63" s="111" t="s">
        <v>259</v>
      </c>
      <c r="B63" s="139" t="s">
        <v>295</v>
      </c>
      <c r="C63" s="123">
        <f t="shared" si="9"/>
        <v>7</v>
      </c>
      <c r="D63" s="124">
        <f t="shared" si="10"/>
        <v>837860</v>
      </c>
      <c r="E63" s="125">
        <v>2</v>
      </c>
      <c r="F63" s="126">
        <v>0</v>
      </c>
      <c r="G63" s="127">
        <v>2</v>
      </c>
      <c r="H63" s="127">
        <v>0</v>
      </c>
      <c r="I63" s="127">
        <v>0</v>
      </c>
      <c r="J63" s="127">
        <v>0</v>
      </c>
      <c r="K63" s="127">
        <v>0</v>
      </c>
      <c r="L63" s="127">
        <v>0</v>
      </c>
      <c r="M63" s="125">
        <v>5</v>
      </c>
      <c r="N63" s="126">
        <v>837860</v>
      </c>
      <c r="O63" s="127">
        <v>5</v>
      </c>
      <c r="P63" s="127">
        <v>837860</v>
      </c>
      <c r="Q63" s="127">
        <v>0</v>
      </c>
      <c r="R63" s="127">
        <v>0</v>
      </c>
      <c r="S63" s="127">
        <v>0</v>
      </c>
      <c r="T63" s="127">
        <v>0</v>
      </c>
    </row>
    <row r="64" spans="1:20" ht="15.75">
      <c r="A64" s="111" t="s">
        <v>260</v>
      </c>
      <c r="B64" s="138" t="s">
        <v>287</v>
      </c>
      <c r="C64" s="123">
        <f t="shared" si="9"/>
        <v>0</v>
      </c>
      <c r="D64" s="124">
        <f t="shared" si="10"/>
        <v>0</v>
      </c>
      <c r="E64" s="125">
        <v>0</v>
      </c>
      <c r="F64" s="126">
        <v>0</v>
      </c>
      <c r="G64" s="127">
        <v>0</v>
      </c>
      <c r="H64" s="127">
        <v>0</v>
      </c>
      <c r="I64" s="127">
        <v>0</v>
      </c>
      <c r="J64" s="127">
        <v>0</v>
      </c>
      <c r="K64" s="127">
        <v>0</v>
      </c>
      <c r="L64" s="127">
        <v>0</v>
      </c>
      <c r="M64" s="125">
        <v>0</v>
      </c>
      <c r="N64" s="126">
        <v>0</v>
      </c>
      <c r="O64" s="127">
        <v>0</v>
      </c>
      <c r="P64" s="127">
        <v>0</v>
      </c>
      <c r="Q64" s="127">
        <v>0</v>
      </c>
      <c r="R64" s="127">
        <v>0</v>
      </c>
      <c r="S64" s="127">
        <v>0</v>
      </c>
      <c r="T64" s="127">
        <v>0</v>
      </c>
    </row>
    <row r="65" spans="1:20" ht="15.75">
      <c r="A65" s="111" t="s">
        <v>261</v>
      </c>
      <c r="B65" s="139" t="s">
        <v>91</v>
      </c>
      <c r="C65" s="123">
        <f t="shared" si="9"/>
        <v>2</v>
      </c>
      <c r="D65" s="124">
        <f t="shared" si="10"/>
        <v>163071</v>
      </c>
      <c r="E65" s="125">
        <f>G65+I65+K65</f>
        <v>1</v>
      </c>
      <c r="F65" s="126">
        <f>H65+J65+L65</f>
        <v>36420</v>
      </c>
      <c r="G65" s="127">
        <v>1</v>
      </c>
      <c r="H65" s="127">
        <v>36420</v>
      </c>
      <c r="I65" s="127">
        <v>0</v>
      </c>
      <c r="J65" s="127">
        <v>0</v>
      </c>
      <c r="K65" s="127">
        <v>0</v>
      </c>
      <c r="L65" s="127">
        <v>0</v>
      </c>
      <c r="M65" s="125">
        <f>O65+Q65+S65</f>
        <v>1</v>
      </c>
      <c r="N65" s="126">
        <f>P65+R65+T65</f>
        <v>126651</v>
      </c>
      <c r="O65" s="127">
        <v>1</v>
      </c>
      <c r="P65" s="127">
        <v>126651</v>
      </c>
      <c r="Q65" s="127">
        <v>0</v>
      </c>
      <c r="R65" s="127">
        <v>0</v>
      </c>
      <c r="S65" s="127">
        <v>0</v>
      </c>
      <c r="T65" s="127">
        <v>0</v>
      </c>
    </row>
    <row r="66" spans="1:20" ht="15.75">
      <c r="A66" s="111" t="s">
        <v>262</v>
      </c>
      <c r="B66" s="138" t="s">
        <v>300</v>
      </c>
      <c r="C66" s="123">
        <f t="shared" si="9"/>
        <v>18</v>
      </c>
      <c r="D66" s="124">
        <f t="shared" si="10"/>
        <v>131897</v>
      </c>
      <c r="E66" s="125">
        <v>0</v>
      </c>
      <c r="F66" s="126">
        <v>0</v>
      </c>
      <c r="G66" s="127">
        <v>0</v>
      </c>
      <c r="H66" s="127">
        <v>0</v>
      </c>
      <c r="I66" s="127">
        <v>0</v>
      </c>
      <c r="J66" s="127">
        <v>0</v>
      </c>
      <c r="K66" s="127">
        <v>0</v>
      </c>
      <c r="L66" s="127">
        <v>0</v>
      </c>
      <c r="M66" s="125">
        <v>18</v>
      </c>
      <c r="N66" s="126">
        <v>131897</v>
      </c>
      <c r="O66" s="127">
        <v>16</v>
      </c>
      <c r="P66" s="127">
        <v>131897</v>
      </c>
      <c r="Q66" s="127">
        <v>2</v>
      </c>
      <c r="R66" s="127">
        <v>0</v>
      </c>
      <c r="S66" s="127">
        <v>0</v>
      </c>
      <c r="T66" s="127">
        <v>0</v>
      </c>
    </row>
    <row r="67" spans="1:20" ht="15.75">
      <c r="A67" s="111" t="s">
        <v>263</v>
      </c>
      <c r="B67" s="138" t="s">
        <v>288</v>
      </c>
      <c r="C67" s="123">
        <f t="shared" si="9"/>
        <v>13</v>
      </c>
      <c r="D67" s="124">
        <f t="shared" si="10"/>
        <v>8027565</v>
      </c>
      <c r="E67" s="125">
        <v>9</v>
      </c>
      <c r="F67" s="126">
        <v>6839781</v>
      </c>
      <c r="G67" s="127">
        <v>9</v>
      </c>
      <c r="H67" s="128">
        <v>6839781</v>
      </c>
      <c r="I67" s="127">
        <v>0</v>
      </c>
      <c r="J67" s="127">
        <v>0</v>
      </c>
      <c r="K67" s="127">
        <v>0</v>
      </c>
      <c r="L67" s="127">
        <v>0</v>
      </c>
      <c r="M67" s="125">
        <v>4</v>
      </c>
      <c r="N67" s="126">
        <v>1187784</v>
      </c>
      <c r="O67" s="127">
        <v>4</v>
      </c>
      <c r="P67" s="127">
        <v>1187784</v>
      </c>
      <c r="Q67" s="127">
        <v>0</v>
      </c>
      <c r="R67" s="127">
        <v>0</v>
      </c>
      <c r="S67" s="127">
        <v>0</v>
      </c>
      <c r="T67" s="127">
        <v>0</v>
      </c>
    </row>
    <row r="68" spans="1:20" ht="15.75">
      <c r="A68" s="111" t="s">
        <v>264</v>
      </c>
      <c r="B68" s="139" t="s">
        <v>305</v>
      </c>
      <c r="C68" s="123">
        <f t="shared" si="9"/>
        <v>8</v>
      </c>
      <c r="D68" s="124">
        <f t="shared" si="10"/>
        <v>31475</v>
      </c>
      <c r="E68" s="125">
        <v>1</v>
      </c>
      <c r="F68" s="126">
        <v>31430</v>
      </c>
      <c r="G68" s="127">
        <v>1</v>
      </c>
      <c r="H68" s="127">
        <v>31430</v>
      </c>
      <c r="I68" s="127">
        <v>0</v>
      </c>
      <c r="J68" s="127">
        <v>0</v>
      </c>
      <c r="K68" s="127">
        <v>0</v>
      </c>
      <c r="L68" s="127">
        <v>0</v>
      </c>
      <c r="M68" s="125">
        <v>7</v>
      </c>
      <c r="N68" s="126">
        <v>45</v>
      </c>
      <c r="O68" s="127">
        <v>7</v>
      </c>
      <c r="P68" s="127">
        <v>45</v>
      </c>
      <c r="Q68" s="127">
        <v>0</v>
      </c>
      <c r="R68" s="127">
        <v>0</v>
      </c>
      <c r="S68" s="127">
        <v>0</v>
      </c>
      <c r="T68" s="127">
        <v>0</v>
      </c>
    </row>
    <row r="69" spans="1:20" ht="15.75">
      <c r="A69" s="111" t="s">
        <v>265</v>
      </c>
      <c r="B69" s="139" t="s">
        <v>95</v>
      </c>
      <c r="C69" s="123">
        <f t="shared" si="9"/>
        <v>0</v>
      </c>
      <c r="D69" s="124">
        <f t="shared" si="10"/>
        <v>0</v>
      </c>
      <c r="E69" s="125">
        <f aca="true" t="shared" si="13" ref="E69:F72">G69+I69+K69</f>
        <v>0</v>
      </c>
      <c r="F69" s="126">
        <f t="shared" si="13"/>
        <v>0</v>
      </c>
      <c r="G69" s="127">
        <v>0</v>
      </c>
      <c r="H69" s="127">
        <v>0</v>
      </c>
      <c r="I69" s="127">
        <v>0</v>
      </c>
      <c r="J69" s="127">
        <v>0</v>
      </c>
      <c r="K69" s="127">
        <v>0</v>
      </c>
      <c r="L69" s="127">
        <v>0</v>
      </c>
      <c r="M69" s="125">
        <f aca="true" t="shared" si="14" ref="M69:N72">O69+Q69+S69</f>
        <v>0</v>
      </c>
      <c r="N69" s="126">
        <f t="shared" si="14"/>
        <v>0</v>
      </c>
      <c r="O69" s="127">
        <v>0</v>
      </c>
      <c r="P69" s="127">
        <v>0</v>
      </c>
      <c r="Q69" s="127">
        <v>0</v>
      </c>
      <c r="R69" s="127">
        <v>0</v>
      </c>
      <c r="S69" s="127">
        <v>0</v>
      </c>
      <c r="T69" s="127">
        <v>0</v>
      </c>
    </row>
    <row r="70" spans="1:20" ht="15.75">
      <c r="A70" s="111" t="s">
        <v>266</v>
      </c>
      <c r="B70" s="139" t="s">
        <v>92</v>
      </c>
      <c r="C70" s="123">
        <f t="shared" si="9"/>
        <v>0</v>
      </c>
      <c r="D70" s="124">
        <f t="shared" si="10"/>
        <v>0</v>
      </c>
      <c r="E70" s="125">
        <f t="shared" si="13"/>
        <v>0</v>
      </c>
      <c r="F70" s="126">
        <f t="shared" si="13"/>
        <v>0</v>
      </c>
      <c r="G70" s="127"/>
      <c r="H70" s="127"/>
      <c r="I70" s="127"/>
      <c r="J70" s="127"/>
      <c r="K70" s="127"/>
      <c r="L70" s="127"/>
      <c r="M70" s="125">
        <f t="shared" si="14"/>
        <v>0</v>
      </c>
      <c r="N70" s="126">
        <f t="shared" si="14"/>
        <v>0</v>
      </c>
      <c r="O70" s="127"/>
      <c r="P70" s="127"/>
      <c r="Q70" s="127"/>
      <c r="R70" s="127"/>
      <c r="S70" s="127"/>
      <c r="T70" s="127"/>
    </row>
    <row r="71" spans="1:20" ht="15.75">
      <c r="A71" s="111" t="s">
        <v>267</v>
      </c>
      <c r="B71" s="139" t="s">
        <v>93</v>
      </c>
      <c r="C71" s="123">
        <f t="shared" si="9"/>
        <v>6</v>
      </c>
      <c r="D71" s="124">
        <f t="shared" si="10"/>
        <v>376400</v>
      </c>
      <c r="E71" s="125">
        <f t="shared" si="13"/>
        <v>2</v>
      </c>
      <c r="F71" s="126">
        <f t="shared" si="13"/>
        <v>376200</v>
      </c>
      <c r="G71" s="127">
        <v>2</v>
      </c>
      <c r="H71" s="127">
        <v>376200</v>
      </c>
      <c r="I71" s="127">
        <v>0</v>
      </c>
      <c r="J71" s="127">
        <v>0</v>
      </c>
      <c r="K71" s="127">
        <v>0</v>
      </c>
      <c r="L71" s="127">
        <v>0</v>
      </c>
      <c r="M71" s="125">
        <f t="shared" si="14"/>
        <v>4</v>
      </c>
      <c r="N71" s="126">
        <f t="shared" si="14"/>
        <v>200</v>
      </c>
      <c r="O71" s="127">
        <v>3</v>
      </c>
      <c r="P71" s="127">
        <v>0</v>
      </c>
      <c r="Q71" s="127">
        <v>0</v>
      </c>
      <c r="R71" s="127">
        <v>0</v>
      </c>
      <c r="S71" s="127">
        <v>1</v>
      </c>
      <c r="T71" s="127">
        <v>200</v>
      </c>
    </row>
    <row r="72" spans="1:20" ht="15.75">
      <c r="A72" s="111" t="s">
        <v>268</v>
      </c>
      <c r="B72" s="139" t="s">
        <v>94</v>
      </c>
      <c r="C72" s="123">
        <f t="shared" si="9"/>
        <v>8</v>
      </c>
      <c r="D72" s="124">
        <f t="shared" si="10"/>
        <v>2683076</v>
      </c>
      <c r="E72" s="125">
        <f t="shared" si="13"/>
        <v>4</v>
      </c>
      <c r="F72" s="126">
        <f t="shared" si="13"/>
        <v>147876</v>
      </c>
      <c r="G72" s="127">
        <v>4</v>
      </c>
      <c r="H72" s="127">
        <v>147876</v>
      </c>
      <c r="I72" s="127">
        <v>0</v>
      </c>
      <c r="J72" s="127">
        <v>0</v>
      </c>
      <c r="K72" s="127">
        <v>0</v>
      </c>
      <c r="L72" s="127">
        <v>0</v>
      </c>
      <c r="M72" s="125">
        <f t="shared" si="14"/>
        <v>4</v>
      </c>
      <c r="N72" s="126">
        <f t="shared" si="14"/>
        <v>2535200</v>
      </c>
      <c r="O72" s="127">
        <v>0</v>
      </c>
      <c r="P72" s="127">
        <v>0</v>
      </c>
      <c r="Q72" s="127">
        <v>0</v>
      </c>
      <c r="R72" s="127">
        <v>0</v>
      </c>
      <c r="S72" s="127">
        <v>4</v>
      </c>
      <c r="T72" s="127">
        <v>2535200</v>
      </c>
    </row>
    <row r="73" spans="1:20" ht="15.75">
      <c r="A73" s="111" t="s">
        <v>269</v>
      </c>
      <c r="B73" s="138" t="s">
        <v>289</v>
      </c>
      <c r="C73" s="123">
        <f t="shared" si="9"/>
        <v>7</v>
      </c>
      <c r="D73" s="124">
        <f t="shared" si="10"/>
        <v>474388</v>
      </c>
      <c r="E73" s="125">
        <v>2</v>
      </c>
      <c r="F73" s="126">
        <v>323412</v>
      </c>
      <c r="G73" s="127">
        <v>0</v>
      </c>
      <c r="H73" s="127">
        <v>0</v>
      </c>
      <c r="I73" s="127">
        <v>0</v>
      </c>
      <c r="J73" s="127">
        <v>0</v>
      </c>
      <c r="K73" s="127">
        <v>0</v>
      </c>
      <c r="L73" s="127">
        <v>0</v>
      </c>
      <c r="M73" s="125">
        <v>5</v>
      </c>
      <c r="N73" s="126">
        <v>150976</v>
      </c>
      <c r="O73" s="127">
        <v>3</v>
      </c>
      <c r="P73" s="127">
        <v>13637</v>
      </c>
      <c r="Q73" s="127">
        <v>0</v>
      </c>
      <c r="R73" s="127">
        <v>0</v>
      </c>
      <c r="S73" s="127">
        <v>1</v>
      </c>
      <c r="T73" s="127">
        <v>137339</v>
      </c>
    </row>
    <row r="74" spans="1:20" ht="15.75">
      <c r="A74" s="111" t="s">
        <v>270</v>
      </c>
      <c r="B74" s="138" t="s">
        <v>290</v>
      </c>
      <c r="C74" s="123">
        <f t="shared" si="9"/>
        <v>5</v>
      </c>
      <c r="D74" s="124">
        <f t="shared" si="10"/>
        <v>6402539</v>
      </c>
      <c r="E74" s="125">
        <v>4</v>
      </c>
      <c r="F74" s="126">
        <v>6402539</v>
      </c>
      <c r="G74" s="127">
        <v>4</v>
      </c>
      <c r="H74" s="127">
        <v>6402539</v>
      </c>
      <c r="I74" s="127">
        <v>0</v>
      </c>
      <c r="J74" s="127">
        <v>0</v>
      </c>
      <c r="K74" s="127">
        <v>0</v>
      </c>
      <c r="L74" s="127">
        <v>0</v>
      </c>
      <c r="M74" s="125">
        <v>1</v>
      </c>
      <c r="N74" s="126">
        <v>0</v>
      </c>
      <c r="O74" s="127">
        <v>1</v>
      </c>
      <c r="P74" s="127">
        <v>0</v>
      </c>
      <c r="Q74" s="127">
        <v>0</v>
      </c>
      <c r="R74" s="127">
        <v>0</v>
      </c>
      <c r="S74" s="127">
        <v>0</v>
      </c>
      <c r="T74" s="127">
        <v>0</v>
      </c>
    </row>
    <row r="75" spans="1:20" ht="15.75">
      <c r="A75" s="111" t="s">
        <v>271</v>
      </c>
      <c r="B75" s="139" t="s">
        <v>96</v>
      </c>
      <c r="C75" s="123">
        <f t="shared" si="9"/>
        <v>5</v>
      </c>
      <c r="D75" s="124">
        <f t="shared" si="10"/>
        <v>2323938</v>
      </c>
      <c r="E75" s="125">
        <f>G75+I75+K75</f>
        <v>3</v>
      </c>
      <c r="F75" s="126">
        <f>H75+J75+L75</f>
        <v>1922555</v>
      </c>
      <c r="G75" s="127">
        <v>3</v>
      </c>
      <c r="H75" s="127">
        <v>1922555</v>
      </c>
      <c r="I75" s="127">
        <v>0</v>
      </c>
      <c r="J75" s="127">
        <v>0</v>
      </c>
      <c r="K75" s="127">
        <v>0</v>
      </c>
      <c r="L75" s="127">
        <v>0</v>
      </c>
      <c r="M75" s="125">
        <f>O75+Q75+S75</f>
        <v>2</v>
      </c>
      <c r="N75" s="126">
        <f>P75+R75+T75</f>
        <v>401383</v>
      </c>
      <c r="O75" s="127">
        <v>2</v>
      </c>
      <c r="P75" s="127">
        <v>401383</v>
      </c>
      <c r="Q75" s="127">
        <v>0</v>
      </c>
      <c r="R75" s="127">
        <v>0</v>
      </c>
      <c r="S75" s="127">
        <v>0</v>
      </c>
      <c r="T75" s="127">
        <v>0</v>
      </c>
    </row>
    <row r="76" spans="1:20" ht="15.75">
      <c r="A76" s="111" t="s">
        <v>272</v>
      </c>
      <c r="B76" s="139" t="s">
        <v>97</v>
      </c>
      <c r="C76" s="123">
        <f t="shared" si="9"/>
        <v>2</v>
      </c>
      <c r="D76" s="124">
        <f t="shared" si="10"/>
        <v>1000</v>
      </c>
      <c r="E76" s="125">
        <f>G76+I76+K76</f>
        <v>2</v>
      </c>
      <c r="F76" s="126">
        <f>H76+J76+L76</f>
        <v>1000</v>
      </c>
      <c r="G76" s="127">
        <v>2</v>
      </c>
      <c r="H76" s="127">
        <v>1000</v>
      </c>
      <c r="I76" s="127">
        <v>0</v>
      </c>
      <c r="J76" s="127">
        <v>0</v>
      </c>
      <c r="K76" s="127">
        <v>0</v>
      </c>
      <c r="L76" s="127">
        <v>0</v>
      </c>
      <c r="M76" s="125">
        <f>O76+Q76+S76</f>
        <v>0</v>
      </c>
      <c r="N76" s="126">
        <f>P76+R76+T76</f>
        <v>0</v>
      </c>
      <c r="O76" s="127">
        <v>0</v>
      </c>
      <c r="P76" s="127">
        <v>0</v>
      </c>
      <c r="Q76" s="127">
        <v>0</v>
      </c>
      <c r="R76" s="127">
        <v>0</v>
      </c>
      <c r="S76" s="127">
        <v>0</v>
      </c>
      <c r="T76" s="127">
        <v>0</v>
      </c>
    </row>
    <row r="78" spans="1:16" ht="16.5">
      <c r="A78" s="36"/>
      <c r="B78" s="566" t="s">
        <v>223</v>
      </c>
      <c r="C78" s="566"/>
      <c r="D78" s="566"/>
      <c r="E78" s="566"/>
      <c r="F78" s="566"/>
      <c r="G78" s="566"/>
      <c r="H78" s="99"/>
      <c r="I78" s="99"/>
      <c r="K78" s="99"/>
      <c r="L78" s="99"/>
      <c r="M78" s="100"/>
      <c r="N78" s="100" t="s">
        <v>224</v>
      </c>
      <c r="O78" s="100"/>
      <c r="P78" s="99"/>
    </row>
    <row r="79" spans="1:16" ht="16.5">
      <c r="A79" s="36"/>
      <c r="B79" s="565" t="s">
        <v>20</v>
      </c>
      <c r="C79" s="565"/>
      <c r="D79" s="565"/>
      <c r="E79" s="565"/>
      <c r="F79" s="565"/>
      <c r="G79" s="39"/>
      <c r="H79" s="101"/>
      <c r="I79" s="101"/>
      <c r="J79" s="101"/>
      <c r="K79" s="101"/>
      <c r="M79" s="101"/>
      <c r="N79" s="101" t="s">
        <v>225</v>
      </c>
      <c r="P79" s="101"/>
    </row>
    <row r="80" spans="1:20" ht="16.5">
      <c r="A80" s="102"/>
      <c r="B80" s="547" t="s">
        <v>121</v>
      </c>
      <c r="C80" s="547"/>
      <c r="D80" s="547"/>
      <c r="E80" s="547"/>
      <c r="F80" s="547"/>
      <c r="G80" s="103"/>
      <c r="H80" s="103"/>
      <c r="I80" s="103"/>
      <c r="J80" s="103"/>
      <c r="K80" s="103"/>
      <c r="L80" s="103"/>
      <c r="M80" s="103"/>
      <c r="N80" s="548" t="s">
        <v>122</v>
      </c>
      <c r="O80" s="548"/>
      <c r="P80" s="548"/>
      <c r="Q80" s="548"/>
      <c r="R80" s="548"/>
      <c r="S80" s="548"/>
      <c r="T80" s="548"/>
    </row>
    <row r="81" spans="1:20" ht="15.75">
      <c r="A81" s="102"/>
      <c r="B81" s="38"/>
      <c r="C81" s="38"/>
      <c r="D81" s="38"/>
      <c r="E81" s="38"/>
      <c r="F81" s="38"/>
      <c r="G81" s="38"/>
      <c r="H81" s="38"/>
      <c r="I81" s="38"/>
      <c r="J81" s="38"/>
      <c r="K81" s="38"/>
      <c r="L81" s="38"/>
      <c r="M81" s="38"/>
      <c r="N81" s="38"/>
      <c r="O81" s="38"/>
      <c r="P81" s="38"/>
      <c r="Q81" s="38"/>
      <c r="R81" s="38"/>
      <c r="S81" s="38"/>
      <c r="T81" s="38"/>
    </row>
    <row r="82" spans="1:20" ht="15.75">
      <c r="A82" s="102"/>
      <c r="B82" s="38"/>
      <c r="C82" s="38"/>
      <c r="D82" s="38"/>
      <c r="E82" s="38"/>
      <c r="F82" s="38"/>
      <c r="G82" s="38"/>
      <c r="H82" s="38"/>
      <c r="I82" s="38"/>
      <c r="J82" s="38"/>
      <c r="K82" s="38"/>
      <c r="L82" s="38"/>
      <c r="M82" s="38"/>
      <c r="N82" s="38"/>
      <c r="O82" s="38"/>
      <c r="P82" s="38"/>
      <c r="Q82" s="38"/>
      <c r="R82" s="38"/>
      <c r="S82" s="38"/>
      <c r="T82" s="38"/>
    </row>
    <row r="83" spans="1:20" ht="15.75">
      <c r="A83" s="102"/>
      <c r="B83" s="38"/>
      <c r="C83" s="38"/>
      <c r="D83" s="38"/>
      <c r="E83" s="38"/>
      <c r="F83" s="38"/>
      <c r="G83" s="38"/>
      <c r="H83" s="38"/>
      <c r="I83" s="38"/>
      <c r="J83" s="38"/>
      <c r="K83" s="38"/>
      <c r="L83" s="38"/>
      <c r="M83" s="38"/>
      <c r="N83" s="38"/>
      <c r="O83" s="38"/>
      <c r="P83" s="38"/>
      <c r="Q83" s="38"/>
      <c r="R83" s="38"/>
      <c r="S83" s="38"/>
      <c r="T83" s="38"/>
    </row>
    <row r="84" spans="1:20" ht="15.75">
      <c r="A84" s="102"/>
      <c r="B84" s="38"/>
      <c r="C84" s="38"/>
      <c r="D84" s="38"/>
      <c r="E84" s="38"/>
      <c r="F84" s="38"/>
      <c r="G84" s="38"/>
      <c r="H84" s="38"/>
      <c r="I84" s="38"/>
      <c r="J84" s="38"/>
      <c r="K84" s="38"/>
      <c r="L84" s="38"/>
      <c r="M84" s="38"/>
      <c r="N84" s="38"/>
      <c r="O84" s="38"/>
      <c r="P84" s="38"/>
      <c r="Q84" s="38"/>
      <c r="R84" s="38"/>
      <c r="S84" s="38"/>
      <c r="T84" s="38"/>
    </row>
    <row r="85" spans="1:11" ht="13.5">
      <c r="A85" s="104" t="s">
        <v>22</v>
      </c>
      <c r="K85" s="105"/>
    </row>
    <row r="86" spans="1:15" ht="15.75">
      <c r="A86" s="106"/>
      <c r="B86" s="107" t="s">
        <v>209</v>
      </c>
      <c r="C86" s="106"/>
      <c r="D86" s="106"/>
      <c r="E86" s="106"/>
      <c r="F86" s="106"/>
      <c r="G86" s="106"/>
      <c r="H86" s="106"/>
      <c r="I86" s="106"/>
      <c r="J86" s="106"/>
      <c r="K86" s="106"/>
      <c r="L86" s="108"/>
      <c r="M86" s="108"/>
      <c r="N86" s="108"/>
      <c r="O86" s="108"/>
    </row>
    <row r="87" spans="2:11" ht="12.75">
      <c r="B87" s="107" t="s">
        <v>210</v>
      </c>
      <c r="K87" s="105"/>
    </row>
    <row r="88" ht="12.75">
      <c r="B88" s="109" t="s">
        <v>226</v>
      </c>
    </row>
  </sheetData>
  <sheetProtection/>
  <mergeCells count="27">
    <mergeCell ref="Q10:R10"/>
    <mergeCell ref="E8:L8"/>
    <mergeCell ref="M8:T8"/>
    <mergeCell ref="E9:F9"/>
    <mergeCell ref="G9:L9"/>
    <mergeCell ref="M9:N9"/>
    <mergeCell ref="O9:T9"/>
    <mergeCell ref="B79:F79"/>
    <mergeCell ref="N10:N11"/>
    <mergeCell ref="O10:P10"/>
    <mergeCell ref="B78:G78"/>
    <mergeCell ref="E10:E11"/>
    <mergeCell ref="F10:F11"/>
    <mergeCell ref="G10:H10"/>
    <mergeCell ref="I10:J10"/>
    <mergeCell ref="K10:L10"/>
    <mergeCell ref="M10:M11"/>
    <mergeCell ref="B80:F80"/>
    <mergeCell ref="N80:T80"/>
    <mergeCell ref="A7:B11"/>
    <mergeCell ref="C7:D7"/>
    <mergeCell ref="E7:T7"/>
    <mergeCell ref="C8:C11"/>
    <mergeCell ref="D8:D11"/>
    <mergeCell ref="S10:T10"/>
    <mergeCell ref="A12:B12"/>
    <mergeCell ref="A13:B13"/>
  </mergeCells>
  <printOptions/>
  <pageMargins left="0.33" right="0.26" top="0.35" bottom="0.34" header="0.3"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Nguyen Dai Duong</cp:lastModifiedBy>
  <cp:lastPrinted>2017-01-11T04:29:42Z</cp:lastPrinted>
  <dcterms:created xsi:type="dcterms:W3CDTF">2004-03-07T02:36:29Z</dcterms:created>
  <dcterms:modified xsi:type="dcterms:W3CDTF">2017-02-28T07:07:31Z</dcterms:modified>
  <cp:category/>
  <cp:version/>
  <cp:contentType/>
  <cp:contentStatus/>
</cp:coreProperties>
</file>